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9.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chart42.xml" ContentType="application/vnd.openxmlformats-officedocument.drawingml.chart+xml"/>
  <Override PartName="/xl/charts/style41.xml" ContentType="application/vnd.ms-office.chartstyle+xml"/>
  <Override PartName="/xl/charts/colors41.xml" ContentType="application/vnd.ms-office.chartcolorstyle+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SO\Desktop\"/>
    </mc:Choice>
  </mc:AlternateContent>
  <bookViews>
    <workbookView xWindow="0" yWindow="0" windowWidth="20490" windowHeight="7605" tabRatio="854" firstSheet="2" activeTab="8"/>
  </bookViews>
  <sheets>
    <sheet name="FEB 4 - 2020-10.44" sheetId="5" r:id="rId1"/>
    <sheet name="FEB 4 - 2020-10.57" sheetId="6" r:id="rId2"/>
    <sheet name="FEB 11-2020-11.02 " sheetId="4" r:id="rId3"/>
    <sheet name="SUMMARY OF FLOW MEASURMENTS" sheetId="8" r:id="rId4"/>
    <sheet name="INTEGRATION" sheetId="1" r:id="rId5"/>
    <sheet name="Slope" sheetId="7" r:id="rId6"/>
    <sheet name="Normalize Cross-Section" sheetId="2" r:id="rId7"/>
    <sheet name="CORRELATION" sheetId="9" r:id="rId8"/>
    <sheet name="RATING CURVE" sheetId="10" r:id="rId9"/>
  </sheets>
  <externalReferences>
    <externalReference r:id="rId10"/>
    <externalReference r:id="rId11"/>
  </externalReferences>
  <definedNames>
    <definedName name="Waterlevel202001">'[1]2020-01'!$G$4</definedName>
    <definedName name="Waterlevel202002">'[1]2020-02'!$G$4</definedName>
    <definedName name="Waterlevel202003">'[1]2020-03'!$G$4</definedName>
    <definedName name="Waterlevel202004">'[1]2020-04'!$G$4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9" l="1"/>
  <c r="J4" i="9"/>
  <c r="J5" i="9"/>
  <c r="J2" i="9"/>
  <c r="D3" i="10"/>
  <c r="D4" i="10"/>
  <c r="D5" i="10"/>
  <c r="D6" i="10"/>
  <c r="D7" i="10"/>
  <c r="D8" i="10"/>
  <c r="D9" i="10"/>
  <c r="D10" i="10"/>
  <c r="D11" i="10"/>
  <c r="D12" i="10"/>
  <c r="D13" i="10"/>
  <c r="D14" i="10"/>
  <c r="D15" i="10"/>
  <c r="D16" i="10"/>
  <c r="D17" i="10"/>
  <c r="D18" i="10"/>
  <c r="D19" i="10"/>
  <c r="D20" i="10"/>
  <c r="D21" i="10"/>
  <c r="D22" i="10"/>
  <c r="D23" i="10"/>
  <c r="F23" i="10" s="1"/>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F87" i="10" s="1"/>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F151" i="10" s="1"/>
  <c r="D152" i="10"/>
  <c r="D153" i="10"/>
  <c r="D154" i="10"/>
  <c r="D155" i="10"/>
  <c r="D156" i="10"/>
  <c r="D157" i="10"/>
  <c r="D158" i="10"/>
  <c r="D159" i="10"/>
  <c r="D160" i="10"/>
  <c r="D161" i="10"/>
  <c r="F161" i="10" s="1"/>
  <c r="D162" i="10"/>
  <c r="D163" i="10"/>
  <c r="D164" i="10"/>
  <c r="D165" i="10"/>
  <c r="D166" i="10"/>
  <c r="D167" i="10"/>
  <c r="D168" i="10"/>
  <c r="D169" i="10"/>
  <c r="F169" i="10" s="1"/>
  <c r="D170" i="10"/>
  <c r="D171" i="10"/>
  <c r="F171" i="10" s="1"/>
  <c r="D172" i="10"/>
  <c r="D173" i="10"/>
  <c r="D174" i="10"/>
  <c r="D175" i="10"/>
  <c r="D176" i="10"/>
  <c r="D177" i="10"/>
  <c r="F177" i="10" s="1"/>
  <c r="D178" i="10"/>
  <c r="D179" i="10"/>
  <c r="F179" i="10" s="1"/>
  <c r="D180" i="10"/>
  <c r="D181" i="10"/>
  <c r="D182" i="10"/>
  <c r="D183" i="10"/>
  <c r="D184" i="10"/>
  <c r="D185" i="10"/>
  <c r="F185" i="10" s="1"/>
  <c r="D186" i="10"/>
  <c r="D187" i="10"/>
  <c r="D188" i="10"/>
  <c r="D189" i="10"/>
  <c r="D190" i="10"/>
  <c r="D191" i="10"/>
  <c r="D192" i="10"/>
  <c r="D193" i="10"/>
  <c r="F193" i="10" s="1"/>
  <c r="D194" i="10"/>
  <c r="D195" i="10"/>
  <c r="F195" i="10" s="1"/>
  <c r="D196" i="10"/>
  <c r="D197" i="10"/>
  <c r="D198" i="10"/>
  <c r="D199" i="10"/>
  <c r="D200" i="10"/>
  <c r="D201" i="10"/>
  <c r="F201" i="10" s="1"/>
  <c r="D202" i="10"/>
  <c r="D203" i="10"/>
  <c r="D204" i="10"/>
  <c r="D205" i="10"/>
  <c r="D206" i="10"/>
  <c r="D207" i="10"/>
  <c r="D208" i="10"/>
  <c r="D209" i="10"/>
  <c r="F209" i="10" s="1"/>
  <c r="D210" i="10"/>
  <c r="D211" i="10"/>
  <c r="F211" i="10" s="1"/>
  <c r="D212" i="10"/>
  <c r="D213" i="10"/>
  <c r="D214" i="10"/>
  <c r="D215" i="10"/>
  <c r="D216" i="10"/>
  <c r="D217" i="10"/>
  <c r="F217" i="10" s="1"/>
  <c r="D218" i="10"/>
  <c r="D219" i="10"/>
  <c r="F219" i="10" s="1"/>
  <c r="D220" i="10"/>
  <c r="D221" i="10"/>
  <c r="F221" i="10" s="1"/>
  <c r="D222" i="10"/>
  <c r="D223" i="10"/>
  <c r="D224" i="10"/>
  <c r="D225" i="10"/>
  <c r="F225" i="10" s="1"/>
  <c r="D226" i="10"/>
  <c r="D227" i="10"/>
  <c r="D228" i="10"/>
  <c r="F228" i="10" s="1"/>
  <c r="D229" i="10"/>
  <c r="D230" i="10"/>
  <c r="D231" i="10"/>
  <c r="D232" i="10"/>
  <c r="F232" i="10" s="1"/>
  <c r="D233" i="10"/>
  <c r="D234" i="10"/>
  <c r="F234" i="10" s="1"/>
  <c r="D235" i="10"/>
  <c r="D236" i="10"/>
  <c r="F236" i="10" s="1"/>
  <c r="D237" i="10"/>
  <c r="D238" i="10"/>
  <c r="D239" i="10"/>
  <c r="D240" i="10"/>
  <c r="F240" i="10" s="1"/>
  <c r="D241" i="10"/>
  <c r="D242" i="10"/>
  <c r="F242" i="10" s="1"/>
  <c r="D243" i="10"/>
  <c r="D244" i="10"/>
  <c r="F244" i="10" s="1"/>
  <c r="D245" i="10"/>
  <c r="D246" i="10"/>
  <c r="D247" i="10"/>
  <c r="D248" i="10"/>
  <c r="D249" i="10"/>
  <c r="D250" i="10"/>
  <c r="F250" i="10" s="1"/>
  <c r="D251" i="10"/>
  <c r="D252" i="10"/>
  <c r="F252" i="10" s="1"/>
  <c r="D253" i="10"/>
  <c r="D254" i="10"/>
  <c r="F254" i="10" s="1"/>
  <c r="D255" i="10"/>
  <c r="D256" i="10"/>
  <c r="F256" i="10" s="1"/>
  <c r="D257" i="10"/>
  <c r="D258" i="10"/>
  <c r="F258" i="10" s="1"/>
  <c r="D259" i="10"/>
  <c r="D260" i="10"/>
  <c r="F260" i="10" s="1"/>
  <c r="D261" i="10"/>
  <c r="D262" i="10"/>
  <c r="D263" i="10"/>
  <c r="D264" i="10"/>
  <c r="D265" i="10"/>
  <c r="D266" i="10"/>
  <c r="F266" i="10" s="1"/>
  <c r="D267" i="10"/>
  <c r="D268" i="10"/>
  <c r="F268" i="10" s="1"/>
  <c r="D269" i="10"/>
  <c r="D270" i="10"/>
  <c r="D271" i="10"/>
  <c r="D272" i="10"/>
  <c r="D273" i="10"/>
  <c r="D274" i="10"/>
  <c r="F274" i="10" s="1"/>
  <c r="D275" i="10"/>
  <c r="D276" i="10"/>
  <c r="F276" i="10" s="1"/>
  <c r="D277" i="10"/>
  <c r="D278" i="10"/>
  <c r="F278" i="10" s="1"/>
  <c r="D279" i="10"/>
  <c r="D280" i="10"/>
  <c r="F280" i="10" s="1"/>
  <c r="D281" i="10"/>
  <c r="D282" i="10"/>
  <c r="F282" i="10" s="1"/>
  <c r="D283" i="10"/>
  <c r="D284" i="10"/>
  <c r="F284" i="10" s="1"/>
  <c r="D285" i="10"/>
  <c r="D286" i="10"/>
  <c r="D287" i="10"/>
  <c r="D288" i="10"/>
  <c r="D289" i="10"/>
  <c r="D290" i="10"/>
  <c r="F290" i="10" s="1"/>
  <c r="D291" i="10"/>
  <c r="D292" i="10"/>
  <c r="F292" i="10" s="1"/>
  <c r="D293" i="10"/>
  <c r="D294" i="10"/>
  <c r="F294" i="10" s="1"/>
  <c r="D295" i="10"/>
  <c r="D296" i="10"/>
  <c r="F296" i="10" s="1"/>
  <c r="D297" i="10"/>
  <c r="D298" i="10"/>
  <c r="F298" i="10" s="1"/>
  <c r="D299" i="10"/>
  <c r="D300" i="10"/>
  <c r="F300" i="10" s="1"/>
  <c r="D301" i="10"/>
  <c r="D302" i="10"/>
  <c r="D303" i="10"/>
  <c r="D304" i="10"/>
  <c r="F304" i="10" s="1"/>
  <c r="D305" i="10"/>
  <c r="D306" i="10"/>
  <c r="F306" i="10" s="1"/>
  <c r="D307" i="10"/>
  <c r="D308" i="10"/>
  <c r="F308" i="10" s="1"/>
  <c r="D309" i="10"/>
  <c r="D310" i="10"/>
  <c r="F310" i="10" s="1"/>
  <c r="D311" i="10"/>
  <c r="D312" i="10"/>
  <c r="D313" i="10"/>
  <c r="D314" i="10"/>
  <c r="F314" i="10" s="1"/>
  <c r="D315" i="10"/>
  <c r="D316" i="10"/>
  <c r="F316" i="10" s="1"/>
  <c r="D317" i="10"/>
  <c r="D318" i="10"/>
  <c r="F318" i="10" s="1"/>
  <c r="D319" i="10"/>
  <c r="D320" i="10"/>
  <c r="D321" i="10"/>
  <c r="D322" i="10"/>
  <c r="F322" i="10" s="1"/>
  <c r="D323" i="10"/>
  <c r="D324" i="10"/>
  <c r="F324" i="10" s="1"/>
  <c r="D325" i="10"/>
  <c r="D326" i="10"/>
  <c r="D327" i="10"/>
  <c r="D328" i="10"/>
  <c r="D329" i="10"/>
  <c r="D330" i="10"/>
  <c r="F330" i="10" s="1"/>
  <c r="D331" i="10"/>
  <c r="D332" i="10"/>
  <c r="F332" i="10" s="1"/>
  <c r="D333" i="10"/>
  <c r="D334" i="10"/>
  <c r="F334" i="10" s="1"/>
  <c r="D335" i="10"/>
  <c r="D336" i="10"/>
  <c r="F336" i="10" s="1"/>
  <c r="D337" i="10"/>
  <c r="D338" i="10"/>
  <c r="F338" i="10" s="1"/>
  <c r="D339" i="10"/>
  <c r="D340" i="10"/>
  <c r="F340" i="10" s="1"/>
  <c r="D341" i="10"/>
  <c r="D342" i="10"/>
  <c r="F342" i="10" s="1"/>
  <c r="D343" i="10"/>
  <c r="D344" i="10"/>
  <c r="F344" i="10" s="1"/>
  <c r="D345" i="10"/>
  <c r="D346" i="10"/>
  <c r="F346" i="10" s="1"/>
  <c r="D347" i="10"/>
  <c r="D348" i="10"/>
  <c r="F348" i="10" s="1"/>
  <c r="D349" i="10"/>
  <c r="D350" i="10"/>
  <c r="D351" i="10"/>
  <c r="D352" i="10"/>
  <c r="D353" i="10"/>
  <c r="D354" i="10"/>
  <c r="F354" i="10" s="1"/>
  <c r="D355" i="10"/>
  <c r="D356" i="10"/>
  <c r="F356" i="10" s="1"/>
  <c r="D357" i="10"/>
  <c r="D358" i="10"/>
  <c r="F358" i="10" s="1"/>
  <c r="D359" i="10"/>
  <c r="D360" i="10"/>
  <c r="F360" i="10" s="1"/>
  <c r="D361" i="10"/>
  <c r="D362" i="10"/>
  <c r="F362" i="10" s="1"/>
  <c r="D363" i="10"/>
  <c r="D364" i="10"/>
  <c r="F364" i="10" s="1"/>
  <c r="D365" i="10"/>
  <c r="D366" i="10"/>
  <c r="D367" i="10"/>
  <c r="D368" i="10"/>
  <c r="D369" i="10"/>
  <c r="D370" i="10"/>
  <c r="F370" i="10" s="1"/>
  <c r="D371" i="10"/>
  <c r="D372" i="10"/>
  <c r="F372" i="10" s="1"/>
  <c r="D373" i="10"/>
  <c r="D374" i="10"/>
  <c r="F374" i="10" s="1"/>
  <c r="D375" i="10"/>
  <c r="D376" i="10"/>
  <c r="D377" i="10"/>
  <c r="D378" i="10"/>
  <c r="F378" i="10" s="1"/>
  <c r="D379" i="10"/>
  <c r="D380" i="10"/>
  <c r="F380" i="10" s="1"/>
  <c r="D381" i="10"/>
  <c r="D382" i="10"/>
  <c r="D383" i="10"/>
  <c r="D384" i="10"/>
  <c r="D385" i="10"/>
  <c r="D386" i="10"/>
  <c r="F386" i="10" s="1"/>
  <c r="D387" i="10"/>
  <c r="D388" i="10"/>
  <c r="F388" i="10" s="1"/>
  <c r="D389" i="10"/>
  <c r="D390" i="10"/>
  <c r="F390" i="10" s="1"/>
  <c r="D391" i="10"/>
  <c r="D392" i="10"/>
  <c r="F392" i="10" s="1"/>
  <c r="D393" i="10"/>
  <c r="D394" i="10"/>
  <c r="F394" i="10" s="1"/>
  <c r="D395" i="10"/>
  <c r="D396" i="10"/>
  <c r="F396" i="10" s="1"/>
  <c r="D397" i="10"/>
  <c r="D398" i="10"/>
  <c r="F398" i="10" s="1"/>
  <c r="D399" i="10"/>
  <c r="D400" i="10"/>
  <c r="F400" i="10" s="1"/>
  <c r="D401" i="10"/>
  <c r="D402" i="10"/>
  <c r="F402" i="10" s="1"/>
  <c r="D403" i="10"/>
  <c r="D404" i="10"/>
  <c r="F404" i="10" s="1"/>
  <c r="D405" i="10"/>
  <c r="D406" i="10"/>
  <c r="D407" i="10"/>
  <c r="D408" i="10"/>
  <c r="D409" i="10"/>
  <c r="D410" i="10"/>
  <c r="F410" i="10" s="1"/>
  <c r="D411" i="10"/>
  <c r="D412" i="10"/>
  <c r="F412" i="10" s="1"/>
  <c r="D413" i="10"/>
  <c r="D414" i="10"/>
  <c r="F414" i="10" s="1"/>
  <c r="D415" i="10"/>
  <c r="D416" i="10"/>
  <c r="D417" i="10"/>
  <c r="D418" i="10"/>
  <c r="F418" i="10" s="1"/>
  <c r="D419" i="10"/>
  <c r="D420" i="10"/>
  <c r="F420" i="10" s="1"/>
  <c r="D421" i="10"/>
  <c r="D422" i="10"/>
  <c r="F422" i="10" s="1"/>
  <c r="D423" i="10"/>
  <c r="D424" i="10"/>
  <c r="D425" i="10"/>
  <c r="D426" i="10"/>
  <c r="F426" i="10" s="1"/>
  <c r="D427" i="10"/>
  <c r="D428" i="10"/>
  <c r="F428" i="10" s="1"/>
  <c r="D429" i="10"/>
  <c r="D430" i="10"/>
  <c r="D431" i="10"/>
  <c r="D432" i="10"/>
  <c r="D433" i="10"/>
  <c r="D434" i="10"/>
  <c r="F434" i="10" s="1"/>
  <c r="D435" i="10"/>
  <c r="D436" i="10"/>
  <c r="F436" i="10" s="1"/>
  <c r="D437" i="10"/>
  <c r="D438" i="10"/>
  <c r="F438" i="10" s="1"/>
  <c r="D439" i="10"/>
  <c r="D440" i="10"/>
  <c r="D441" i="10"/>
  <c r="D442" i="10"/>
  <c r="F442" i="10" s="1"/>
  <c r="D443" i="10"/>
  <c r="D444" i="10"/>
  <c r="F444" i="10" s="1"/>
  <c r="D445" i="10"/>
  <c r="D446" i="10"/>
  <c r="F446" i="10" s="1"/>
  <c r="D447" i="10"/>
  <c r="D448" i="10"/>
  <c r="D449" i="10"/>
  <c r="D450" i="10"/>
  <c r="F450" i="10" s="1"/>
  <c r="D451" i="10"/>
  <c r="D452" i="10"/>
  <c r="F452" i="10" s="1"/>
  <c r="D453" i="10"/>
  <c r="D454" i="10"/>
  <c r="D455" i="10"/>
  <c r="D456" i="10"/>
  <c r="D457" i="10"/>
  <c r="D458" i="10"/>
  <c r="F458" i="10" s="1"/>
  <c r="D459" i="10"/>
  <c r="D460" i="10"/>
  <c r="F460" i="10" s="1"/>
  <c r="D461" i="10"/>
  <c r="D462" i="10"/>
  <c r="F462" i="10" s="1"/>
  <c r="D463" i="10"/>
  <c r="D464" i="10"/>
  <c r="D465" i="10"/>
  <c r="D466" i="10"/>
  <c r="F466" i="10" s="1"/>
  <c r="D467" i="10"/>
  <c r="D468" i="10"/>
  <c r="F468" i="10" s="1"/>
  <c r="D469" i="10"/>
  <c r="D470" i="10"/>
  <c r="D471" i="10"/>
  <c r="D472" i="10"/>
  <c r="D473" i="10"/>
  <c r="D474" i="10"/>
  <c r="F474" i="10" s="1"/>
  <c r="D475" i="10"/>
  <c r="D476" i="10"/>
  <c r="F476" i="10" s="1"/>
  <c r="D477" i="10"/>
  <c r="D478" i="10"/>
  <c r="F478" i="10" s="1"/>
  <c r="D479" i="10"/>
  <c r="D480" i="10"/>
  <c r="D481" i="10"/>
  <c r="D482" i="10"/>
  <c r="F482" i="10" s="1"/>
  <c r="D483" i="10"/>
  <c r="D484" i="10"/>
  <c r="F484" i="10" s="1"/>
  <c r="D485" i="10"/>
  <c r="D486" i="10"/>
  <c r="D487" i="10"/>
  <c r="D488" i="10"/>
  <c r="D489" i="10"/>
  <c r="D490" i="10"/>
  <c r="F490" i="10" s="1"/>
  <c r="D491" i="10"/>
  <c r="D492" i="10"/>
  <c r="F492" i="10" s="1"/>
  <c r="D493" i="10"/>
  <c r="D494" i="10"/>
  <c r="F494" i="10" s="1"/>
  <c r="D495" i="10"/>
  <c r="D496" i="10"/>
  <c r="D497" i="10"/>
  <c r="D498" i="10"/>
  <c r="F498" i="10" s="1"/>
  <c r="D499" i="10"/>
  <c r="D500" i="10"/>
  <c r="F500" i="10" s="1"/>
  <c r="D501" i="10"/>
  <c r="D502" i="10"/>
  <c r="D503" i="10"/>
  <c r="D504" i="10"/>
  <c r="D505" i="10"/>
  <c r="D506" i="10"/>
  <c r="F506" i="10" s="1"/>
  <c r="D507" i="10"/>
  <c r="D508" i="10"/>
  <c r="F508" i="10" s="1"/>
  <c r="D509" i="10"/>
  <c r="D510" i="10"/>
  <c r="F510" i="10" s="1"/>
  <c r="D511" i="10"/>
  <c r="D512" i="10"/>
  <c r="D513" i="10"/>
  <c r="D514" i="10"/>
  <c r="F514" i="10" s="1"/>
  <c r="D515" i="10"/>
  <c r="D516" i="10"/>
  <c r="D517" i="10"/>
  <c r="D518" i="10"/>
  <c r="F518" i="10" s="1"/>
  <c r="D519" i="10"/>
  <c r="D520" i="10"/>
  <c r="D521" i="10"/>
  <c r="D522" i="10"/>
  <c r="F522" i="10" s="1"/>
  <c r="D523" i="10"/>
  <c r="D524" i="10"/>
  <c r="F524" i="10" s="1"/>
  <c r="D525" i="10"/>
  <c r="D526" i="10"/>
  <c r="D527" i="10"/>
  <c r="D528" i="10"/>
  <c r="D529" i="10"/>
  <c r="D530" i="10"/>
  <c r="F530" i="10" s="1"/>
  <c r="D531" i="10"/>
  <c r="D532" i="10"/>
  <c r="F532" i="10" s="1"/>
  <c r="D533" i="10"/>
  <c r="D534" i="10"/>
  <c r="F534" i="10" s="1"/>
  <c r="D535" i="10"/>
  <c r="D536" i="10"/>
  <c r="D537" i="10"/>
  <c r="D538" i="10"/>
  <c r="F538" i="10" s="1"/>
  <c r="D539" i="10"/>
  <c r="D540" i="10"/>
  <c r="D541" i="10"/>
  <c r="D542" i="10"/>
  <c r="D543" i="10"/>
  <c r="D544" i="10"/>
  <c r="D545" i="10"/>
  <c r="D546" i="10"/>
  <c r="F546" i="10" s="1"/>
  <c r="D547" i="10"/>
  <c r="D548" i="10"/>
  <c r="F548" i="10" s="1"/>
  <c r="D549" i="10"/>
  <c r="D550" i="10"/>
  <c r="F550" i="10" s="1"/>
  <c r="D551" i="10"/>
  <c r="D552" i="10"/>
  <c r="D553" i="10"/>
  <c r="D554" i="10"/>
  <c r="F554" i="10" s="1"/>
  <c r="D555" i="10"/>
  <c r="D556" i="10"/>
  <c r="F556" i="10" s="1"/>
  <c r="D557" i="10"/>
  <c r="D558" i="10"/>
  <c r="D559" i="10"/>
  <c r="D560" i="10"/>
  <c r="D561" i="10"/>
  <c r="D562" i="10"/>
  <c r="F562" i="10" s="1"/>
  <c r="D563" i="10"/>
  <c r="D564" i="10"/>
  <c r="D565" i="10"/>
  <c r="D566" i="10"/>
  <c r="F566" i="10" s="1"/>
  <c r="D567" i="10"/>
  <c r="D568" i="10"/>
  <c r="D569" i="10"/>
  <c r="D570" i="10"/>
  <c r="F570" i="10" s="1"/>
  <c r="D571" i="10"/>
  <c r="D572" i="10"/>
  <c r="F572" i="10" s="1"/>
  <c r="D573" i="10"/>
  <c r="D574" i="10"/>
  <c r="F574" i="10" s="1"/>
  <c r="D575" i="10"/>
  <c r="D576" i="10"/>
  <c r="D577" i="10"/>
  <c r="D578" i="10"/>
  <c r="F578" i="10" s="1"/>
  <c r="D579" i="10"/>
  <c r="D580" i="10"/>
  <c r="F580" i="10" s="1"/>
  <c r="D581" i="10"/>
  <c r="D582" i="10"/>
  <c r="D583" i="10"/>
  <c r="D584" i="10"/>
  <c r="D585" i="10"/>
  <c r="D586" i="10"/>
  <c r="F586" i="10" s="1"/>
  <c r="D587" i="10"/>
  <c r="D588" i="10"/>
  <c r="D589" i="10"/>
  <c r="D590" i="10"/>
  <c r="F590" i="10" s="1"/>
  <c r="D591" i="10"/>
  <c r="D592" i="10"/>
  <c r="D593" i="10"/>
  <c r="D594" i="10"/>
  <c r="F594" i="10" s="1"/>
  <c r="D595" i="10"/>
  <c r="D596" i="10"/>
  <c r="F596" i="10" s="1"/>
  <c r="D597" i="10"/>
  <c r="D598" i="10"/>
  <c r="D599" i="10"/>
  <c r="D600" i="10"/>
  <c r="D601" i="10"/>
  <c r="D602" i="10"/>
  <c r="F602" i="10" s="1"/>
  <c r="D603" i="10"/>
  <c r="D604" i="10"/>
  <c r="D605" i="10"/>
  <c r="D606" i="10"/>
  <c r="F606" i="10" s="1"/>
  <c r="D607" i="10"/>
  <c r="D608" i="10"/>
  <c r="D609" i="10"/>
  <c r="D610" i="10"/>
  <c r="F610" i="10" s="1"/>
  <c r="D611" i="10"/>
  <c r="D612" i="10"/>
  <c r="F612" i="10" s="1"/>
  <c r="D613" i="10"/>
  <c r="D614" i="10"/>
  <c r="D615" i="10"/>
  <c r="D616" i="10"/>
  <c r="D617" i="10"/>
  <c r="D618" i="10"/>
  <c r="F618" i="10" s="1"/>
  <c r="D619" i="10"/>
  <c r="D620" i="10"/>
  <c r="D621" i="10"/>
  <c r="D622" i="10"/>
  <c r="F622" i="10" s="1"/>
  <c r="D623" i="10"/>
  <c r="D624" i="10"/>
  <c r="D625" i="10"/>
  <c r="D626" i="10"/>
  <c r="F626" i="10" s="1"/>
  <c r="D627" i="10"/>
  <c r="D628" i="10"/>
  <c r="F628" i="10" s="1"/>
  <c r="D629" i="10"/>
  <c r="D630" i="10"/>
  <c r="D631" i="10"/>
  <c r="D632" i="10"/>
  <c r="D633" i="10"/>
  <c r="D634" i="10"/>
  <c r="F634" i="10" s="1"/>
  <c r="D635" i="10"/>
  <c r="D636" i="10"/>
  <c r="F636" i="10" s="1"/>
  <c r="D637" i="10"/>
  <c r="D638" i="10"/>
  <c r="F638" i="10" s="1"/>
  <c r="D639" i="10"/>
  <c r="D640" i="10"/>
  <c r="D641" i="10"/>
  <c r="D642" i="10"/>
  <c r="F642" i="10" s="1"/>
  <c r="D643" i="10"/>
  <c r="D644" i="10"/>
  <c r="D645" i="10"/>
  <c r="D646" i="10"/>
  <c r="F646" i="10" s="1"/>
  <c r="D647" i="10"/>
  <c r="D648" i="10"/>
  <c r="D649" i="10"/>
  <c r="D650" i="10"/>
  <c r="F650" i="10" s="1"/>
  <c r="D651" i="10"/>
  <c r="D652" i="10"/>
  <c r="D653" i="10"/>
  <c r="D654" i="10"/>
  <c r="D655" i="10"/>
  <c r="D656" i="10"/>
  <c r="D657" i="10"/>
  <c r="D658" i="10"/>
  <c r="F658" i="10" s="1"/>
  <c r="D659" i="10"/>
  <c r="D660" i="10"/>
  <c r="F660" i="10" s="1"/>
  <c r="D661" i="10"/>
  <c r="D662" i="10"/>
  <c r="F662" i="10" s="1"/>
  <c r="D663" i="10"/>
  <c r="D664" i="10"/>
  <c r="D665" i="10"/>
  <c r="D666" i="10"/>
  <c r="F666" i="10" s="1"/>
  <c r="D667" i="10"/>
  <c r="D668" i="10"/>
  <c r="D669" i="10"/>
  <c r="D670" i="10"/>
  <c r="D671" i="10"/>
  <c r="D672" i="10"/>
  <c r="D673" i="10"/>
  <c r="D674" i="10"/>
  <c r="F674" i="10" s="1"/>
  <c r="D675" i="10"/>
  <c r="D676" i="10"/>
  <c r="D677" i="10"/>
  <c r="D678" i="10"/>
  <c r="F678" i="10" s="1"/>
  <c r="D679" i="10"/>
  <c r="D680" i="10"/>
  <c r="D681" i="10"/>
  <c r="D682" i="10"/>
  <c r="F682" i="10" s="1"/>
  <c r="D683" i="10"/>
  <c r="D684" i="10"/>
  <c r="F684" i="10" s="1"/>
  <c r="D685" i="10"/>
  <c r="D686" i="10"/>
  <c r="D687" i="10"/>
  <c r="D688" i="10"/>
  <c r="D689" i="10"/>
  <c r="D690" i="10"/>
  <c r="F690" i="10" s="1"/>
  <c r="D691" i="10"/>
  <c r="D692" i="10"/>
  <c r="D693" i="10"/>
  <c r="D694" i="10"/>
  <c r="F694" i="10" s="1"/>
  <c r="D695" i="10"/>
  <c r="D696" i="10"/>
  <c r="D697" i="10"/>
  <c r="D698" i="10"/>
  <c r="F698" i="10" s="1"/>
  <c r="D699" i="10"/>
  <c r="D700" i="10"/>
  <c r="D701" i="10"/>
  <c r="D702" i="10"/>
  <c r="D703" i="10"/>
  <c r="D704" i="10"/>
  <c r="D705" i="10"/>
  <c r="D706" i="10"/>
  <c r="F706" i="10" s="1"/>
  <c r="D707" i="10"/>
  <c r="D708" i="10"/>
  <c r="D709" i="10"/>
  <c r="D710" i="10"/>
  <c r="F710" i="10" s="1"/>
  <c r="D711" i="10"/>
  <c r="D712" i="10"/>
  <c r="D713" i="10"/>
  <c r="D714" i="10"/>
  <c r="F714" i="10" s="1"/>
  <c r="D715" i="10"/>
  <c r="D716" i="10"/>
  <c r="D717" i="10"/>
  <c r="D718" i="10"/>
  <c r="D719" i="10"/>
  <c r="D720" i="10"/>
  <c r="D721" i="10"/>
  <c r="D722" i="10"/>
  <c r="F722" i="10" s="1"/>
  <c r="D723" i="10"/>
  <c r="D724" i="10"/>
  <c r="F724" i="10" s="1"/>
  <c r="D725" i="10"/>
  <c r="D726" i="10"/>
  <c r="F726" i="10" s="1"/>
  <c r="D727" i="10"/>
  <c r="D728" i="10"/>
  <c r="D729" i="10"/>
  <c r="D730" i="10"/>
  <c r="F730" i="10" s="1"/>
  <c r="D731" i="10"/>
  <c r="D732" i="10"/>
  <c r="F732" i="10" s="1"/>
  <c r="D733" i="10"/>
  <c r="D734" i="10"/>
  <c r="D735" i="10"/>
  <c r="D736" i="10"/>
  <c r="D737" i="10"/>
  <c r="D738" i="10"/>
  <c r="F738" i="10" s="1"/>
  <c r="D739" i="10"/>
  <c r="D740" i="10"/>
  <c r="D741" i="10"/>
  <c r="D742" i="10"/>
  <c r="F742" i="10" s="1"/>
  <c r="D743" i="10"/>
  <c r="D744" i="10"/>
  <c r="D745" i="10"/>
  <c r="D746" i="10"/>
  <c r="F746" i="10" s="1"/>
  <c r="D747" i="10"/>
  <c r="D748" i="10"/>
  <c r="D749" i="10"/>
  <c r="D750" i="10"/>
  <c r="F750" i="10" s="1"/>
  <c r="D751" i="10"/>
  <c r="D752" i="10"/>
  <c r="D753" i="10"/>
  <c r="D754" i="10"/>
  <c r="F754" i="10" s="1"/>
  <c r="D755" i="10"/>
  <c r="D756" i="10"/>
  <c r="F756" i="10" s="1"/>
  <c r="D757" i="10"/>
  <c r="D758" i="10"/>
  <c r="D759" i="10"/>
  <c r="D760" i="10"/>
  <c r="D761" i="10"/>
  <c r="D762" i="10"/>
  <c r="F762" i="10" s="1"/>
  <c r="D763" i="10"/>
  <c r="D764" i="10"/>
  <c r="D765" i="10"/>
  <c r="D766" i="10"/>
  <c r="F766" i="10" s="1"/>
  <c r="D767" i="10"/>
  <c r="D768" i="10"/>
  <c r="D769" i="10"/>
  <c r="D770" i="10"/>
  <c r="F770" i="10" s="1"/>
  <c r="D771" i="10"/>
  <c r="D772" i="10"/>
  <c r="D773" i="10"/>
  <c r="D774" i="10"/>
  <c r="D775" i="10"/>
  <c r="D776" i="10"/>
  <c r="D777" i="10"/>
  <c r="D778" i="10"/>
  <c r="F778" i="10" s="1"/>
  <c r="D779" i="10"/>
  <c r="D780" i="10"/>
  <c r="F780" i="10" s="1"/>
  <c r="D781" i="10"/>
  <c r="D782" i="10"/>
  <c r="F782" i="10" s="1"/>
  <c r="D783" i="10"/>
  <c r="D784" i="10"/>
  <c r="D785" i="10"/>
  <c r="D786" i="10"/>
  <c r="F786" i="10" s="1"/>
  <c r="D787" i="10"/>
  <c r="D788" i="10"/>
  <c r="D789" i="10"/>
  <c r="D790" i="10"/>
  <c r="D791" i="10"/>
  <c r="D792" i="10"/>
  <c r="D793" i="10"/>
  <c r="D794" i="10"/>
  <c r="F794" i="10" s="1"/>
  <c r="D795" i="10"/>
  <c r="D796" i="10"/>
  <c r="F796" i="10" s="1"/>
  <c r="D797" i="10"/>
  <c r="D798" i="10"/>
  <c r="F798" i="10" s="1"/>
  <c r="D799" i="10"/>
  <c r="D800" i="10"/>
  <c r="D801" i="10"/>
  <c r="D802" i="10"/>
  <c r="F802" i="10" s="1"/>
  <c r="D803" i="10"/>
  <c r="D804" i="10"/>
  <c r="D805" i="10"/>
  <c r="D806" i="10"/>
  <c r="F806" i="10" s="1"/>
  <c r="D807" i="10"/>
  <c r="D808" i="10"/>
  <c r="D809" i="10"/>
  <c r="D810" i="10"/>
  <c r="D811" i="10"/>
  <c r="D812" i="10"/>
  <c r="D813" i="10"/>
  <c r="D814" i="10"/>
  <c r="D815" i="10"/>
  <c r="D816" i="10"/>
  <c r="D817" i="10"/>
  <c r="D818" i="10"/>
  <c r="D819" i="10"/>
  <c r="D820" i="10"/>
  <c r="D821" i="10"/>
  <c r="D822" i="10"/>
  <c r="F822" i="10" s="1"/>
  <c r="D823" i="10"/>
  <c r="D824" i="10"/>
  <c r="D825" i="10"/>
  <c r="D826" i="10"/>
  <c r="F826" i="10" s="1"/>
  <c r="D827" i="10"/>
  <c r="D828" i="10"/>
  <c r="F828" i="10" s="1"/>
  <c r="D829" i="10"/>
  <c r="D830" i="10"/>
  <c r="D831" i="10"/>
  <c r="D832" i="10"/>
  <c r="D833" i="10"/>
  <c r="D834" i="10"/>
  <c r="D835" i="10"/>
  <c r="D836" i="10"/>
  <c r="D837" i="10"/>
  <c r="D838" i="10"/>
  <c r="D839" i="10"/>
  <c r="D840" i="10"/>
  <c r="D841" i="10"/>
  <c r="D842" i="10"/>
  <c r="F842" i="10" s="1"/>
  <c r="D843" i="10"/>
  <c r="D844" i="10"/>
  <c r="D845" i="10"/>
  <c r="D846" i="10"/>
  <c r="F846" i="10" s="1"/>
  <c r="D847" i="10"/>
  <c r="D848" i="10"/>
  <c r="D849" i="10"/>
  <c r="D850" i="10"/>
  <c r="D851" i="10"/>
  <c r="D852" i="10"/>
  <c r="F852" i="10" s="1"/>
  <c r="D853" i="10"/>
  <c r="D854" i="10"/>
  <c r="D855" i="10"/>
  <c r="D856" i="10"/>
  <c r="D857" i="10"/>
  <c r="D858" i="10"/>
  <c r="F858" i="10" s="1"/>
  <c r="D859" i="10"/>
  <c r="D860" i="10"/>
  <c r="D861" i="10"/>
  <c r="D862" i="10"/>
  <c r="F862" i="10" s="1"/>
  <c r="D863" i="10"/>
  <c r="D864" i="10"/>
  <c r="D865" i="10"/>
  <c r="D866" i="10"/>
  <c r="D867" i="10"/>
  <c r="D868" i="10"/>
  <c r="D869" i="10"/>
  <c r="D870" i="10"/>
  <c r="D871" i="10"/>
  <c r="D872" i="10"/>
  <c r="D873" i="10"/>
  <c r="D874" i="10"/>
  <c r="D875" i="10"/>
  <c r="D876" i="10"/>
  <c r="D877" i="10"/>
  <c r="D878" i="10"/>
  <c r="F878" i="10" s="1"/>
  <c r="D879" i="10"/>
  <c r="D880" i="10"/>
  <c r="D881" i="10"/>
  <c r="D882" i="10"/>
  <c r="D883" i="10"/>
  <c r="D884" i="10"/>
  <c r="D885" i="10"/>
  <c r="D886" i="10"/>
  <c r="D887" i="10"/>
  <c r="D888" i="10"/>
  <c r="D889" i="10"/>
  <c r="D2" i="10"/>
  <c r="S28" i="2"/>
  <c r="G5" i="9"/>
  <c r="H5" i="9" s="1"/>
  <c r="K5" i="9" s="1"/>
  <c r="C5" i="9"/>
  <c r="D5" i="9" s="1"/>
  <c r="L5" i="9" s="1"/>
  <c r="B5" i="9"/>
  <c r="A5" i="9"/>
  <c r="G4" i="9"/>
  <c r="H4" i="9" s="1"/>
  <c r="K4" i="9" s="1"/>
  <c r="C4" i="9"/>
  <c r="D4" i="9" s="1"/>
  <c r="L4" i="9" s="1"/>
  <c r="B4" i="9"/>
  <c r="A4" i="9"/>
  <c r="G3" i="9"/>
  <c r="H3" i="9" s="1"/>
  <c r="K3" i="9" s="1"/>
  <c r="C3" i="9"/>
  <c r="D3" i="9" s="1"/>
  <c r="L3" i="9" s="1"/>
  <c r="B3" i="9"/>
  <c r="A3" i="9"/>
  <c r="G2" i="9"/>
  <c r="H2" i="9" s="1"/>
  <c r="K2" i="9" s="1"/>
  <c r="C2" i="9"/>
  <c r="D2" i="9" s="1"/>
  <c r="M2" i="9" s="1"/>
  <c r="B2" i="9"/>
  <c r="A2" i="9"/>
  <c r="T53" i="8"/>
  <c r="T52" i="8"/>
  <c r="T24" i="8"/>
  <c r="F53" i="8"/>
  <c r="F52" i="8"/>
  <c r="T25" i="8"/>
  <c r="F25" i="8"/>
  <c r="F24" i="8"/>
  <c r="E888" i="10" l="1"/>
  <c r="G888" i="10" s="1"/>
  <c r="H888" i="10" s="1"/>
  <c r="L888" i="10"/>
  <c r="K888" i="10"/>
  <c r="F888" i="10"/>
  <c r="E880" i="10"/>
  <c r="L880" i="10"/>
  <c r="K880" i="10"/>
  <c r="F880" i="10"/>
  <c r="E872" i="10"/>
  <c r="G872" i="10" s="1"/>
  <c r="H872" i="10" s="1"/>
  <c r="L872" i="10"/>
  <c r="K872" i="10"/>
  <c r="F872" i="10"/>
  <c r="E864" i="10"/>
  <c r="L864" i="10"/>
  <c r="K864" i="10"/>
  <c r="F864" i="10"/>
  <c r="E856" i="10"/>
  <c r="G856" i="10" s="1"/>
  <c r="H856" i="10" s="1"/>
  <c r="L856" i="10"/>
  <c r="K856" i="10"/>
  <c r="F856" i="10"/>
  <c r="E848" i="10"/>
  <c r="L848" i="10"/>
  <c r="K848" i="10"/>
  <c r="F848" i="10"/>
  <c r="E840" i="10"/>
  <c r="G840" i="10" s="1"/>
  <c r="H840" i="10" s="1"/>
  <c r="L840" i="10"/>
  <c r="K840" i="10"/>
  <c r="F840" i="10"/>
  <c r="E832" i="10"/>
  <c r="L832" i="10"/>
  <c r="K832" i="10"/>
  <c r="F832" i="10"/>
  <c r="E824" i="10"/>
  <c r="G824" i="10" s="1"/>
  <c r="H824" i="10" s="1"/>
  <c r="L824" i="10"/>
  <c r="K824" i="10"/>
  <c r="F824" i="10"/>
  <c r="E816" i="10"/>
  <c r="L816" i="10"/>
  <c r="K816" i="10"/>
  <c r="F816" i="10"/>
  <c r="E808" i="10"/>
  <c r="L808" i="10"/>
  <c r="K808" i="10"/>
  <c r="F808" i="10"/>
  <c r="E800" i="10"/>
  <c r="L800" i="10"/>
  <c r="K800" i="10"/>
  <c r="F800" i="10"/>
  <c r="E792" i="10"/>
  <c r="L792" i="10"/>
  <c r="K792" i="10"/>
  <c r="F792" i="10"/>
  <c r="E784" i="10"/>
  <c r="L784" i="10"/>
  <c r="K784" i="10"/>
  <c r="F784" i="10"/>
  <c r="E776" i="10"/>
  <c r="L776" i="10"/>
  <c r="K776" i="10"/>
  <c r="F776" i="10"/>
  <c r="E768" i="10"/>
  <c r="L768" i="10"/>
  <c r="K768" i="10"/>
  <c r="F768" i="10"/>
  <c r="E760" i="10"/>
  <c r="G760" i="10" s="1"/>
  <c r="H760" i="10" s="1"/>
  <c r="L760" i="10"/>
  <c r="K760" i="10"/>
  <c r="F760" i="10"/>
  <c r="E752" i="10"/>
  <c r="L752" i="10"/>
  <c r="K752" i="10"/>
  <c r="F752" i="10"/>
  <c r="E744" i="10"/>
  <c r="L744" i="10"/>
  <c r="K744" i="10"/>
  <c r="F744" i="10"/>
  <c r="E736" i="10"/>
  <c r="L736" i="10"/>
  <c r="K736" i="10"/>
  <c r="F736" i="10"/>
  <c r="E728" i="10"/>
  <c r="G728" i="10" s="1"/>
  <c r="H728" i="10" s="1"/>
  <c r="L728" i="10"/>
  <c r="K728" i="10"/>
  <c r="F728" i="10"/>
  <c r="E720" i="10"/>
  <c r="L720" i="10"/>
  <c r="K720" i="10"/>
  <c r="F720" i="10"/>
  <c r="E712" i="10"/>
  <c r="G712" i="10" s="1"/>
  <c r="H712" i="10" s="1"/>
  <c r="L712" i="10"/>
  <c r="K712" i="10"/>
  <c r="F712" i="10"/>
  <c r="E704" i="10"/>
  <c r="L704" i="10"/>
  <c r="K704" i="10"/>
  <c r="F704" i="10"/>
  <c r="E696" i="10"/>
  <c r="G696" i="10" s="1"/>
  <c r="H696" i="10" s="1"/>
  <c r="L696" i="10"/>
  <c r="K696" i="10"/>
  <c r="F696" i="10"/>
  <c r="E688" i="10"/>
  <c r="L688" i="10"/>
  <c r="K688" i="10"/>
  <c r="F688" i="10"/>
  <c r="E680" i="10"/>
  <c r="G680" i="10" s="1"/>
  <c r="H680" i="10" s="1"/>
  <c r="L680" i="10"/>
  <c r="K680" i="10"/>
  <c r="F680" i="10"/>
  <c r="E672" i="10"/>
  <c r="L672" i="10"/>
  <c r="K672" i="10"/>
  <c r="F672" i="10"/>
  <c r="E664" i="10"/>
  <c r="G664" i="10" s="1"/>
  <c r="H664" i="10" s="1"/>
  <c r="L664" i="10"/>
  <c r="K664" i="10"/>
  <c r="F664" i="10"/>
  <c r="E656" i="10"/>
  <c r="L656" i="10"/>
  <c r="K656" i="10"/>
  <c r="F656" i="10"/>
  <c r="E648" i="10"/>
  <c r="L648" i="10"/>
  <c r="K648" i="10"/>
  <c r="F648" i="10"/>
  <c r="E640" i="10"/>
  <c r="L640" i="10"/>
  <c r="K640" i="10"/>
  <c r="F640" i="10"/>
  <c r="E632" i="10"/>
  <c r="G632" i="10" s="1"/>
  <c r="H632" i="10" s="1"/>
  <c r="L632" i="10"/>
  <c r="K632" i="10"/>
  <c r="F632" i="10"/>
  <c r="E624" i="10"/>
  <c r="L624" i="10"/>
  <c r="K624" i="10"/>
  <c r="F624" i="10"/>
  <c r="E616" i="10"/>
  <c r="L616" i="10"/>
  <c r="K616" i="10"/>
  <c r="F616" i="10"/>
  <c r="E608" i="10"/>
  <c r="L608" i="10"/>
  <c r="K608" i="10"/>
  <c r="F608" i="10"/>
  <c r="E600" i="10"/>
  <c r="L600" i="10"/>
  <c r="K600" i="10"/>
  <c r="F600" i="10"/>
  <c r="E592" i="10"/>
  <c r="L592" i="10"/>
  <c r="K592" i="10"/>
  <c r="F592" i="10"/>
  <c r="E584" i="10"/>
  <c r="L584" i="10"/>
  <c r="K584" i="10"/>
  <c r="F584" i="10"/>
  <c r="E576" i="10"/>
  <c r="L576" i="10"/>
  <c r="K576" i="10"/>
  <c r="F576" i="10"/>
  <c r="E568" i="10"/>
  <c r="L568" i="10"/>
  <c r="K568" i="10"/>
  <c r="F568" i="10"/>
  <c r="E560" i="10"/>
  <c r="L560" i="10"/>
  <c r="K560" i="10"/>
  <c r="F560" i="10"/>
  <c r="E552" i="10"/>
  <c r="L552" i="10"/>
  <c r="K552" i="10"/>
  <c r="F552" i="10"/>
  <c r="E544" i="10"/>
  <c r="L544" i="10"/>
  <c r="K544" i="10"/>
  <c r="F544" i="10"/>
  <c r="E536" i="10"/>
  <c r="L536" i="10"/>
  <c r="K536" i="10"/>
  <c r="F536" i="10"/>
  <c r="E528" i="10"/>
  <c r="L528" i="10"/>
  <c r="K528" i="10"/>
  <c r="F528" i="10"/>
  <c r="E520" i="10"/>
  <c r="L520" i="10"/>
  <c r="K520" i="10"/>
  <c r="F520" i="10"/>
  <c r="E512" i="10"/>
  <c r="L512" i="10"/>
  <c r="K512" i="10"/>
  <c r="F512" i="10"/>
  <c r="E504" i="10"/>
  <c r="L504" i="10"/>
  <c r="K504" i="10"/>
  <c r="F504" i="10"/>
  <c r="E496" i="10"/>
  <c r="L496" i="10"/>
  <c r="K496" i="10"/>
  <c r="F496" i="10"/>
  <c r="E488" i="10"/>
  <c r="L488" i="10"/>
  <c r="K488" i="10"/>
  <c r="F488" i="10"/>
  <c r="E480" i="10"/>
  <c r="L480" i="10"/>
  <c r="K480" i="10"/>
  <c r="F480" i="10"/>
  <c r="E472" i="10"/>
  <c r="L472" i="10"/>
  <c r="K472" i="10"/>
  <c r="F472" i="10"/>
  <c r="E464" i="10"/>
  <c r="L464" i="10"/>
  <c r="K464" i="10"/>
  <c r="F464" i="10"/>
  <c r="E456" i="10"/>
  <c r="L456" i="10"/>
  <c r="K456" i="10"/>
  <c r="F456" i="10"/>
  <c r="E448" i="10"/>
  <c r="L448" i="10"/>
  <c r="K448" i="10"/>
  <c r="F448" i="10"/>
  <c r="E440" i="10"/>
  <c r="L440" i="10"/>
  <c r="K440" i="10"/>
  <c r="F440" i="10"/>
  <c r="E432" i="10"/>
  <c r="L432" i="10"/>
  <c r="K432" i="10"/>
  <c r="F432" i="10"/>
  <c r="E424" i="10"/>
  <c r="L424" i="10"/>
  <c r="K424" i="10"/>
  <c r="F424" i="10"/>
  <c r="E416" i="10"/>
  <c r="L416" i="10"/>
  <c r="K416" i="10"/>
  <c r="F416" i="10"/>
  <c r="E384" i="10"/>
  <c r="L384" i="10"/>
  <c r="K384" i="10"/>
  <c r="F384" i="10"/>
  <c r="E376" i="10"/>
  <c r="L376" i="10"/>
  <c r="K376" i="10"/>
  <c r="F376" i="10"/>
  <c r="E320" i="10"/>
  <c r="L320" i="10"/>
  <c r="K320" i="10"/>
  <c r="F320" i="10"/>
  <c r="E887" i="10"/>
  <c r="G887" i="10" s="1"/>
  <c r="H887" i="10" s="1"/>
  <c r="L887" i="10"/>
  <c r="K887" i="10"/>
  <c r="E879" i="10"/>
  <c r="L879" i="10"/>
  <c r="K879" i="10"/>
  <c r="E871" i="10"/>
  <c r="L871" i="10"/>
  <c r="K871" i="10"/>
  <c r="E863" i="10"/>
  <c r="L863" i="10"/>
  <c r="K863" i="10"/>
  <c r="E855" i="10"/>
  <c r="G855" i="10" s="1"/>
  <c r="H855" i="10" s="1"/>
  <c r="L855" i="10"/>
  <c r="K855" i="10"/>
  <c r="E847" i="10"/>
  <c r="L847" i="10"/>
  <c r="K847" i="10"/>
  <c r="E839" i="10"/>
  <c r="L839" i="10"/>
  <c r="K839" i="10"/>
  <c r="E831" i="10"/>
  <c r="L831" i="10"/>
  <c r="K831" i="10"/>
  <c r="E823" i="10"/>
  <c r="G823" i="10" s="1"/>
  <c r="H823" i="10" s="1"/>
  <c r="L823" i="10"/>
  <c r="K823" i="10"/>
  <c r="E815" i="10"/>
  <c r="L815" i="10"/>
  <c r="K815" i="10"/>
  <c r="E807" i="10"/>
  <c r="L807" i="10"/>
  <c r="K807" i="10"/>
  <c r="E799" i="10"/>
  <c r="L799" i="10"/>
  <c r="K799" i="10"/>
  <c r="E791" i="10"/>
  <c r="G791" i="10" s="1"/>
  <c r="H791" i="10" s="1"/>
  <c r="L791" i="10"/>
  <c r="K791" i="10"/>
  <c r="E783" i="10"/>
  <c r="L783" i="10"/>
  <c r="K783" i="10"/>
  <c r="E775" i="10"/>
  <c r="L775" i="10"/>
  <c r="K775" i="10"/>
  <c r="E767" i="10"/>
  <c r="L767" i="10"/>
  <c r="K767" i="10"/>
  <c r="E759" i="10"/>
  <c r="G759" i="10" s="1"/>
  <c r="H759" i="10" s="1"/>
  <c r="L759" i="10"/>
  <c r="K759" i="10"/>
  <c r="E751" i="10"/>
  <c r="K751" i="10"/>
  <c r="L751" i="10"/>
  <c r="E743" i="10"/>
  <c r="L743" i="10"/>
  <c r="K743" i="10"/>
  <c r="E735" i="10"/>
  <c r="L735" i="10"/>
  <c r="K735" i="10"/>
  <c r="E727" i="10"/>
  <c r="G727" i="10" s="1"/>
  <c r="H727" i="10" s="1"/>
  <c r="L727" i="10"/>
  <c r="K727" i="10"/>
  <c r="E719" i="10"/>
  <c r="L719" i="10"/>
  <c r="K719" i="10"/>
  <c r="E711" i="10"/>
  <c r="L711" i="10"/>
  <c r="K711" i="10"/>
  <c r="E703" i="10"/>
  <c r="L703" i="10"/>
  <c r="K703" i="10"/>
  <c r="E695" i="10"/>
  <c r="G695" i="10" s="1"/>
  <c r="H695" i="10" s="1"/>
  <c r="L695" i="10"/>
  <c r="K695" i="10"/>
  <c r="E687" i="10"/>
  <c r="L687" i="10"/>
  <c r="K687" i="10"/>
  <c r="E679" i="10"/>
  <c r="L679" i="10"/>
  <c r="K679" i="10"/>
  <c r="E671" i="10"/>
  <c r="L671" i="10"/>
  <c r="K671" i="10"/>
  <c r="E663" i="10"/>
  <c r="G663" i="10" s="1"/>
  <c r="H663" i="10" s="1"/>
  <c r="L663" i="10"/>
  <c r="K663" i="10"/>
  <c r="E655" i="10"/>
  <c r="L655" i="10"/>
  <c r="K655" i="10"/>
  <c r="E647" i="10"/>
  <c r="L647" i="10"/>
  <c r="K647" i="10"/>
  <c r="E639" i="10"/>
  <c r="L639" i="10"/>
  <c r="K639" i="10"/>
  <c r="E631" i="10"/>
  <c r="G631" i="10" s="1"/>
  <c r="H631" i="10" s="1"/>
  <c r="L631" i="10"/>
  <c r="K631" i="10"/>
  <c r="E623" i="10"/>
  <c r="L623" i="10"/>
  <c r="K623" i="10"/>
  <c r="E615" i="10"/>
  <c r="L615" i="10"/>
  <c r="K615" i="10"/>
  <c r="E607" i="10"/>
  <c r="L607" i="10"/>
  <c r="K607" i="10"/>
  <c r="E599" i="10"/>
  <c r="G599" i="10" s="1"/>
  <c r="H599" i="10" s="1"/>
  <c r="L599" i="10"/>
  <c r="K599" i="10"/>
  <c r="E591" i="10"/>
  <c r="L591" i="10"/>
  <c r="K591" i="10"/>
  <c r="E583" i="10"/>
  <c r="L583" i="10"/>
  <c r="K583" i="10"/>
  <c r="E575" i="10"/>
  <c r="L575" i="10"/>
  <c r="K575" i="10"/>
  <c r="E567" i="10"/>
  <c r="G567" i="10" s="1"/>
  <c r="H567" i="10" s="1"/>
  <c r="L567" i="10"/>
  <c r="K567" i="10"/>
  <c r="E559" i="10"/>
  <c r="L559" i="10"/>
  <c r="K559" i="10"/>
  <c r="E551" i="10"/>
  <c r="L551" i="10"/>
  <c r="K551" i="10"/>
  <c r="E543" i="10"/>
  <c r="L543" i="10"/>
  <c r="K543" i="10"/>
  <c r="E535" i="10"/>
  <c r="G535" i="10" s="1"/>
  <c r="H535" i="10" s="1"/>
  <c r="L535" i="10"/>
  <c r="K535" i="10"/>
  <c r="E527" i="10"/>
  <c r="L527" i="10"/>
  <c r="K527" i="10"/>
  <c r="E519" i="10"/>
  <c r="L519" i="10"/>
  <c r="K519" i="10"/>
  <c r="E511" i="10"/>
  <c r="L511" i="10"/>
  <c r="K511" i="10"/>
  <c r="E503" i="10"/>
  <c r="G503" i="10" s="1"/>
  <c r="H503" i="10" s="1"/>
  <c r="L503" i="10"/>
  <c r="K503" i="10"/>
  <c r="E495" i="10"/>
  <c r="L495" i="10"/>
  <c r="K495" i="10"/>
  <c r="E487" i="10"/>
  <c r="L487" i="10"/>
  <c r="K487" i="10"/>
  <c r="E479" i="10"/>
  <c r="L479" i="10"/>
  <c r="K479" i="10"/>
  <c r="E471" i="10"/>
  <c r="G471" i="10" s="1"/>
  <c r="H471" i="10" s="1"/>
  <c r="L471" i="10"/>
  <c r="K471" i="10"/>
  <c r="E463" i="10"/>
  <c r="L463" i="10"/>
  <c r="K463" i="10"/>
  <c r="E455" i="10"/>
  <c r="L455" i="10"/>
  <c r="K455" i="10"/>
  <c r="E447" i="10"/>
  <c r="L447" i="10"/>
  <c r="K447" i="10"/>
  <c r="E439" i="10"/>
  <c r="G439" i="10" s="1"/>
  <c r="H439" i="10" s="1"/>
  <c r="L439" i="10"/>
  <c r="K439" i="10"/>
  <c r="E431" i="10"/>
  <c r="L431" i="10"/>
  <c r="K431" i="10"/>
  <c r="E423" i="10"/>
  <c r="L423" i="10"/>
  <c r="K423" i="10"/>
  <c r="E415" i="10"/>
  <c r="L415" i="10"/>
  <c r="K415" i="10"/>
  <c r="E407" i="10"/>
  <c r="G407" i="10" s="1"/>
  <c r="H407" i="10" s="1"/>
  <c r="L407" i="10"/>
  <c r="K407" i="10"/>
  <c r="E399" i="10"/>
  <c r="L399" i="10"/>
  <c r="K399" i="10"/>
  <c r="E391" i="10"/>
  <c r="L391" i="10"/>
  <c r="K391" i="10"/>
  <c r="E383" i="10"/>
  <c r="L383" i="10"/>
  <c r="K383" i="10"/>
  <c r="E375" i="10"/>
  <c r="G375" i="10" s="1"/>
  <c r="H375" i="10" s="1"/>
  <c r="L375" i="10"/>
  <c r="K375" i="10"/>
  <c r="E367" i="10"/>
  <c r="L367" i="10"/>
  <c r="K367" i="10"/>
  <c r="E359" i="10"/>
  <c r="L359" i="10"/>
  <c r="K359" i="10"/>
  <c r="E351" i="10"/>
  <c r="L351" i="10"/>
  <c r="K351" i="10"/>
  <c r="E343" i="10"/>
  <c r="G343" i="10" s="1"/>
  <c r="H343" i="10" s="1"/>
  <c r="L343" i="10"/>
  <c r="K343" i="10"/>
  <c r="E335" i="10"/>
  <c r="L335" i="10"/>
  <c r="K335" i="10"/>
  <c r="E327" i="10"/>
  <c r="L327" i="10"/>
  <c r="K327" i="10"/>
  <c r="E319" i="10"/>
  <c r="L319" i="10"/>
  <c r="K319" i="10"/>
  <c r="E311" i="10"/>
  <c r="G311" i="10" s="1"/>
  <c r="H311" i="10" s="1"/>
  <c r="L311" i="10"/>
  <c r="K311" i="10"/>
  <c r="E303" i="10"/>
  <c r="L303" i="10"/>
  <c r="K303" i="10"/>
  <c r="E295" i="10"/>
  <c r="L295" i="10"/>
  <c r="K295" i="10"/>
  <c r="E287" i="10"/>
  <c r="L287" i="10"/>
  <c r="K287" i="10"/>
  <c r="E279" i="10"/>
  <c r="G279" i="10" s="1"/>
  <c r="H279" i="10" s="1"/>
  <c r="L279" i="10"/>
  <c r="K279" i="10"/>
  <c r="E271" i="10"/>
  <c r="L271" i="10"/>
  <c r="K271" i="10"/>
  <c r="E263" i="10"/>
  <c r="L263" i="10"/>
  <c r="K263" i="10"/>
  <c r="E255" i="10"/>
  <c r="L255" i="10"/>
  <c r="K255" i="10"/>
  <c r="E247" i="10"/>
  <c r="G247" i="10" s="1"/>
  <c r="H247" i="10" s="1"/>
  <c r="L247" i="10"/>
  <c r="K247" i="10"/>
  <c r="E239" i="10"/>
  <c r="L239" i="10"/>
  <c r="K239" i="10"/>
  <c r="E231" i="10"/>
  <c r="L231" i="10"/>
  <c r="K231" i="10"/>
  <c r="E223" i="10"/>
  <c r="L223" i="10"/>
  <c r="K223" i="10"/>
  <c r="E215" i="10"/>
  <c r="L215" i="10"/>
  <c r="K215" i="10"/>
  <c r="E207" i="10"/>
  <c r="L207" i="10"/>
  <c r="K207" i="10"/>
  <c r="E199" i="10"/>
  <c r="L199" i="10"/>
  <c r="K199" i="10"/>
  <c r="E191" i="10"/>
  <c r="L191" i="10"/>
  <c r="K191" i="10"/>
  <c r="E183" i="10"/>
  <c r="L183" i="10"/>
  <c r="K183" i="10"/>
  <c r="E175" i="10"/>
  <c r="L175" i="10"/>
  <c r="K175" i="10"/>
  <c r="E167" i="10"/>
  <c r="L167" i="10"/>
  <c r="K167" i="10"/>
  <c r="E159" i="10"/>
  <c r="L159" i="10"/>
  <c r="K159" i="10"/>
  <c r="E151" i="10"/>
  <c r="G151" i="10" s="1"/>
  <c r="H151" i="10" s="1"/>
  <c r="L151" i="10"/>
  <c r="K151" i="10"/>
  <c r="E143" i="10"/>
  <c r="G143" i="10" s="1"/>
  <c r="H143" i="10" s="1"/>
  <c r="L143" i="10"/>
  <c r="K143" i="10"/>
  <c r="E135" i="10"/>
  <c r="L135" i="10"/>
  <c r="K135" i="10"/>
  <c r="E127" i="10"/>
  <c r="L127" i="10"/>
  <c r="K127" i="10"/>
  <c r="E119" i="10"/>
  <c r="L119" i="10"/>
  <c r="K119" i="10"/>
  <c r="E111" i="10"/>
  <c r="L111" i="10"/>
  <c r="K111" i="10"/>
  <c r="E103" i="10"/>
  <c r="L103" i="10"/>
  <c r="K103" i="10"/>
  <c r="E95" i="10"/>
  <c r="L95" i="10"/>
  <c r="K95" i="10"/>
  <c r="E87" i="10"/>
  <c r="G87" i="10" s="1"/>
  <c r="H87" i="10" s="1"/>
  <c r="L87" i="10"/>
  <c r="K87" i="10"/>
  <c r="E79" i="10"/>
  <c r="L79" i="10"/>
  <c r="K79" i="10"/>
  <c r="E71" i="10"/>
  <c r="L71" i="10"/>
  <c r="K71" i="10"/>
  <c r="E63" i="10"/>
  <c r="L63" i="10"/>
  <c r="K63" i="10"/>
  <c r="E55" i="10"/>
  <c r="L55" i="10"/>
  <c r="K55" i="10"/>
  <c r="E47" i="10"/>
  <c r="L47" i="10"/>
  <c r="K47" i="10"/>
  <c r="E39" i="10"/>
  <c r="L39" i="10"/>
  <c r="K39" i="10"/>
  <c r="E31" i="10"/>
  <c r="L31" i="10"/>
  <c r="K31" i="10"/>
  <c r="E23" i="10"/>
  <c r="G23" i="10" s="1"/>
  <c r="H23" i="10" s="1"/>
  <c r="L23" i="10"/>
  <c r="K23" i="10"/>
  <c r="E15" i="10"/>
  <c r="L15" i="10"/>
  <c r="K15" i="10"/>
  <c r="E7" i="10"/>
  <c r="L7" i="10"/>
  <c r="K7" i="10"/>
  <c r="F887" i="10"/>
  <c r="F879" i="10"/>
  <c r="F871" i="10"/>
  <c r="F863" i="10"/>
  <c r="F855" i="10"/>
  <c r="F847" i="10"/>
  <c r="F839" i="10"/>
  <c r="F831" i="10"/>
  <c r="F823" i="10"/>
  <c r="F815" i="10"/>
  <c r="F807" i="10"/>
  <c r="F799" i="10"/>
  <c r="F791" i="10"/>
  <c r="F783" i="10"/>
  <c r="F775" i="10"/>
  <c r="F767" i="10"/>
  <c r="F759" i="10"/>
  <c r="F751" i="10"/>
  <c r="F743" i="10"/>
  <c r="F735" i="10"/>
  <c r="F727" i="10"/>
  <c r="F719" i="10"/>
  <c r="F711" i="10"/>
  <c r="F703" i="10"/>
  <c r="F695" i="10"/>
  <c r="F687" i="10"/>
  <c r="F679" i="10"/>
  <c r="F671" i="10"/>
  <c r="F663" i="10"/>
  <c r="F655" i="10"/>
  <c r="F647" i="10"/>
  <c r="F639" i="10"/>
  <c r="F631" i="10"/>
  <c r="F623" i="10"/>
  <c r="F615" i="10"/>
  <c r="F607" i="10"/>
  <c r="F599" i="10"/>
  <c r="F591" i="10"/>
  <c r="F583" i="10"/>
  <c r="F575" i="10"/>
  <c r="F567" i="10"/>
  <c r="F559" i="10"/>
  <c r="F551" i="10"/>
  <c r="F543" i="10"/>
  <c r="F535" i="10"/>
  <c r="F527" i="10"/>
  <c r="F519" i="10"/>
  <c r="F511" i="10"/>
  <c r="F503" i="10"/>
  <c r="F495" i="10"/>
  <c r="F487" i="10"/>
  <c r="F479" i="10"/>
  <c r="F471" i="10"/>
  <c r="F463" i="10"/>
  <c r="F455" i="10"/>
  <c r="F447" i="10"/>
  <c r="F439" i="10"/>
  <c r="F431" i="10"/>
  <c r="F423" i="10"/>
  <c r="F415" i="10"/>
  <c r="F407" i="10"/>
  <c r="F399" i="10"/>
  <c r="F391" i="10"/>
  <c r="F383" i="10"/>
  <c r="F375" i="10"/>
  <c r="F367" i="10"/>
  <c r="F359" i="10"/>
  <c r="F351" i="10"/>
  <c r="F343" i="10"/>
  <c r="F335" i="10"/>
  <c r="F327" i="10"/>
  <c r="F319" i="10"/>
  <c r="F311" i="10"/>
  <c r="F303" i="10"/>
  <c r="F295" i="10"/>
  <c r="F287" i="10"/>
  <c r="F279" i="10"/>
  <c r="F271" i="10"/>
  <c r="F263" i="10"/>
  <c r="F255" i="10"/>
  <c r="F247" i="10"/>
  <c r="F239" i="10"/>
  <c r="F231" i="10"/>
  <c r="F199" i="10"/>
  <c r="F143" i="10"/>
  <c r="F79" i="10"/>
  <c r="F15" i="10"/>
  <c r="E408" i="10"/>
  <c r="L408" i="10"/>
  <c r="K408" i="10"/>
  <c r="E368" i="10"/>
  <c r="L368" i="10"/>
  <c r="K368" i="10"/>
  <c r="E344" i="10"/>
  <c r="G344" i="10" s="1"/>
  <c r="H344" i="10" s="1"/>
  <c r="K344" i="10"/>
  <c r="L344" i="10"/>
  <c r="E312" i="10"/>
  <c r="K312" i="10"/>
  <c r="L312" i="10"/>
  <c r="E288" i="10"/>
  <c r="G288" i="10" s="1"/>
  <c r="H288" i="10" s="1"/>
  <c r="L288" i="10"/>
  <c r="K288" i="10"/>
  <c r="E272" i="10"/>
  <c r="K272" i="10"/>
  <c r="L272" i="10"/>
  <c r="E264" i="10"/>
  <c r="L264" i="10"/>
  <c r="K264" i="10"/>
  <c r="E248" i="10"/>
  <c r="L248" i="10"/>
  <c r="K248" i="10"/>
  <c r="E232" i="10"/>
  <c r="G232" i="10" s="1"/>
  <c r="H232" i="10" s="1"/>
  <c r="L232" i="10"/>
  <c r="K232" i="10"/>
  <c r="E216" i="10"/>
  <c r="L216" i="10"/>
  <c r="K216" i="10"/>
  <c r="F216" i="10"/>
  <c r="E200" i="10"/>
  <c r="L200" i="10"/>
  <c r="K200" i="10"/>
  <c r="F200" i="10"/>
  <c r="E184" i="10"/>
  <c r="L184" i="10"/>
  <c r="K184" i="10"/>
  <c r="F184" i="10"/>
  <c r="E168" i="10"/>
  <c r="L168" i="10"/>
  <c r="K168" i="10"/>
  <c r="F168" i="10"/>
  <c r="E152" i="10"/>
  <c r="L152" i="10"/>
  <c r="K152" i="10"/>
  <c r="F152" i="10"/>
  <c r="E144" i="10"/>
  <c r="K144" i="10"/>
  <c r="L144" i="10"/>
  <c r="F144" i="10"/>
  <c r="E128" i="10"/>
  <c r="L128" i="10"/>
  <c r="K128" i="10"/>
  <c r="F128" i="10"/>
  <c r="E120" i="10"/>
  <c r="L120" i="10"/>
  <c r="K120" i="10"/>
  <c r="F120" i="10"/>
  <c r="E104" i="10"/>
  <c r="L104" i="10"/>
  <c r="K104" i="10"/>
  <c r="F104" i="10"/>
  <c r="E96" i="10"/>
  <c r="L96" i="10"/>
  <c r="K96" i="10"/>
  <c r="F96" i="10"/>
  <c r="E80" i="10"/>
  <c r="L80" i="10"/>
  <c r="K80" i="10"/>
  <c r="F80" i="10"/>
  <c r="E64" i="10"/>
  <c r="L64" i="10"/>
  <c r="K64" i="10"/>
  <c r="F64" i="10"/>
  <c r="E48" i="10"/>
  <c r="L48" i="10"/>
  <c r="K48" i="10"/>
  <c r="F48" i="10"/>
  <c r="E40" i="10"/>
  <c r="L40" i="10"/>
  <c r="K40" i="10"/>
  <c r="F40" i="10"/>
  <c r="E32" i="10"/>
  <c r="L32" i="10"/>
  <c r="K32" i="10"/>
  <c r="F32" i="10"/>
  <c r="E16" i="10"/>
  <c r="K16" i="10"/>
  <c r="L16" i="10"/>
  <c r="F16" i="10"/>
  <c r="E8" i="10"/>
  <c r="L8" i="10"/>
  <c r="K8" i="10"/>
  <c r="F8" i="10"/>
  <c r="F408" i="10"/>
  <c r="F312" i="10"/>
  <c r="F288" i="10"/>
  <c r="F264" i="10"/>
  <c r="E886" i="10"/>
  <c r="L886" i="10"/>
  <c r="K886" i="10"/>
  <c r="E870" i="10"/>
  <c r="G870" i="10" s="1"/>
  <c r="H870" i="10" s="1"/>
  <c r="L870" i="10"/>
  <c r="K870" i="10"/>
  <c r="E854" i="10"/>
  <c r="L854" i="10"/>
  <c r="K854" i="10"/>
  <c r="E838" i="10"/>
  <c r="L838" i="10"/>
  <c r="K838" i="10"/>
  <c r="E830" i="10"/>
  <c r="L830" i="10"/>
  <c r="K830" i="10"/>
  <c r="E814" i="10"/>
  <c r="L814" i="10"/>
  <c r="K814" i="10"/>
  <c r="E790" i="10"/>
  <c r="L790" i="10"/>
  <c r="K790" i="10"/>
  <c r="E774" i="10"/>
  <c r="L774" i="10"/>
  <c r="K774" i="10"/>
  <c r="E758" i="10"/>
  <c r="L758" i="10"/>
  <c r="K758" i="10"/>
  <c r="E734" i="10"/>
  <c r="G734" i="10" s="1"/>
  <c r="H734" i="10" s="1"/>
  <c r="L734" i="10"/>
  <c r="K734" i="10"/>
  <c r="E718" i="10"/>
  <c r="L718" i="10"/>
  <c r="K718" i="10"/>
  <c r="E702" i="10"/>
  <c r="L702" i="10"/>
  <c r="K702" i="10"/>
  <c r="E686" i="10"/>
  <c r="L686" i="10"/>
  <c r="K686" i="10"/>
  <c r="E670" i="10"/>
  <c r="L670" i="10"/>
  <c r="K670" i="10"/>
  <c r="E654" i="10"/>
  <c r="L654" i="10"/>
  <c r="K654" i="10"/>
  <c r="E630" i="10"/>
  <c r="L630" i="10"/>
  <c r="K630" i="10"/>
  <c r="E614" i="10"/>
  <c r="L614" i="10"/>
  <c r="K614" i="10"/>
  <c r="E598" i="10"/>
  <c r="G598" i="10" s="1"/>
  <c r="H598" i="10" s="1"/>
  <c r="L598" i="10"/>
  <c r="K598" i="10"/>
  <c r="E582" i="10"/>
  <c r="L582" i="10"/>
  <c r="K582" i="10"/>
  <c r="E558" i="10"/>
  <c r="L558" i="10"/>
  <c r="K558" i="10"/>
  <c r="E542" i="10"/>
  <c r="L542" i="10"/>
  <c r="K542" i="10"/>
  <c r="E526" i="10"/>
  <c r="L526" i="10"/>
  <c r="K526" i="10"/>
  <c r="E502" i="10"/>
  <c r="L502" i="10"/>
  <c r="K502" i="10"/>
  <c r="E486" i="10"/>
  <c r="L486" i="10"/>
  <c r="K486" i="10"/>
  <c r="E470" i="10"/>
  <c r="L470" i="10"/>
  <c r="K470" i="10"/>
  <c r="E454" i="10"/>
  <c r="G454" i="10" s="1"/>
  <c r="H454" i="10" s="1"/>
  <c r="L454" i="10"/>
  <c r="K454" i="10"/>
  <c r="E430" i="10"/>
  <c r="L430" i="10"/>
  <c r="K430" i="10"/>
  <c r="E406" i="10"/>
  <c r="L406" i="10"/>
  <c r="K406" i="10"/>
  <c r="E382" i="10"/>
  <c r="L382" i="10"/>
  <c r="K382" i="10"/>
  <c r="E366" i="10"/>
  <c r="L366" i="10"/>
  <c r="K366" i="10"/>
  <c r="E350" i="10"/>
  <c r="L350" i="10"/>
  <c r="K350" i="10"/>
  <c r="E326" i="10"/>
  <c r="L326" i="10"/>
  <c r="K326" i="10"/>
  <c r="E302" i="10"/>
  <c r="L302" i="10"/>
  <c r="K302" i="10"/>
  <c r="E286" i="10"/>
  <c r="G286" i="10" s="1"/>
  <c r="H286" i="10" s="1"/>
  <c r="L286" i="10"/>
  <c r="K286" i="10"/>
  <c r="E270" i="10"/>
  <c r="L270" i="10"/>
  <c r="K270" i="10"/>
  <c r="E262" i="10"/>
  <c r="L262" i="10"/>
  <c r="K262" i="10"/>
  <c r="E246" i="10"/>
  <c r="L246" i="10"/>
  <c r="K246" i="10"/>
  <c r="E238" i="10"/>
  <c r="L238" i="10"/>
  <c r="K238" i="10"/>
  <c r="E230" i="10"/>
  <c r="L230" i="10"/>
  <c r="K230" i="10"/>
  <c r="E222" i="10"/>
  <c r="L222" i="10"/>
  <c r="K222" i="10"/>
  <c r="F222" i="10"/>
  <c r="E214" i="10"/>
  <c r="L214" i="10"/>
  <c r="K214" i="10"/>
  <c r="F214" i="10"/>
  <c r="E198" i="10"/>
  <c r="L198" i="10"/>
  <c r="K198" i="10"/>
  <c r="F198" i="10"/>
  <c r="E190" i="10"/>
  <c r="L190" i="10"/>
  <c r="K190" i="10"/>
  <c r="F190" i="10"/>
  <c r="E182" i="10"/>
  <c r="L182" i="10"/>
  <c r="K182" i="10"/>
  <c r="F182" i="10"/>
  <c r="E174" i="10"/>
  <c r="L174" i="10"/>
  <c r="K174" i="10"/>
  <c r="F174" i="10"/>
  <c r="E166" i="10"/>
  <c r="L166" i="10"/>
  <c r="K166" i="10"/>
  <c r="F166" i="10"/>
  <c r="E158" i="10"/>
  <c r="L158" i="10"/>
  <c r="K158" i="10"/>
  <c r="F158" i="10"/>
  <c r="E150" i="10"/>
  <c r="L150" i="10"/>
  <c r="K150" i="10"/>
  <c r="F150" i="10"/>
  <c r="E142" i="10"/>
  <c r="L142" i="10"/>
  <c r="K142" i="10"/>
  <c r="F142" i="10"/>
  <c r="E134" i="10"/>
  <c r="L134" i="10"/>
  <c r="K134" i="10"/>
  <c r="F134" i="10"/>
  <c r="E126" i="10"/>
  <c r="L126" i="10"/>
  <c r="K126" i="10"/>
  <c r="F126" i="10"/>
  <c r="E118" i="10"/>
  <c r="L118" i="10"/>
  <c r="K118" i="10"/>
  <c r="F118" i="10"/>
  <c r="E110" i="10"/>
  <c r="L110" i="10"/>
  <c r="K110" i="10"/>
  <c r="F110" i="10"/>
  <c r="E102" i="10"/>
  <c r="L102" i="10"/>
  <c r="K102" i="10"/>
  <c r="F102" i="10"/>
  <c r="E94" i="10"/>
  <c r="L94" i="10"/>
  <c r="K94" i="10"/>
  <c r="F94" i="10"/>
  <c r="E86" i="10"/>
  <c r="L86" i="10"/>
  <c r="K86" i="10"/>
  <c r="F86" i="10"/>
  <c r="E78" i="10"/>
  <c r="L78" i="10"/>
  <c r="K78" i="10"/>
  <c r="F78" i="10"/>
  <c r="E70" i="10"/>
  <c r="L70" i="10"/>
  <c r="K70" i="10"/>
  <c r="F70" i="10"/>
  <c r="E62" i="10"/>
  <c r="L62" i="10"/>
  <c r="K62" i="10"/>
  <c r="F62" i="10"/>
  <c r="E54" i="10"/>
  <c r="L54" i="10"/>
  <c r="K54" i="10"/>
  <c r="F54" i="10"/>
  <c r="E46" i="10"/>
  <c r="L46" i="10"/>
  <c r="K46" i="10"/>
  <c r="F46" i="10"/>
  <c r="E38" i="10"/>
  <c r="L38" i="10"/>
  <c r="K38" i="10"/>
  <c r="F38" i="10"/>
  <c r="E30" i="10"/>
  <c r="L30" i="10"/>
  <c r="K30" i="10"/>
  <c r="F30" i="10"/>
  <c r="E22" i="10"/>
  <c r="L22" i="10"/>
  <c r="K22" i="10"/>
  <c r="F22" i="10"/>
  <c r="E14" i="10"/>
  <c r="L14" i="10"/>
  <c r="K14" i="10"/>
  <c r="F14" i="10"/>
  <c r="F886" i="10"/>
  <c r="F870" i="10"/>
  <c r="F854" i="10"/>
  <c r="F838" i="10"/>
  <c r="F830" i="10"/>
  <c r="F814" i="10"/>
  <c r="F790" i="10"/>
  <c r="F774" i="10"/>
  <c r="F758" i="10"/>
  <c r="F734" i="10"/>
  <c r="F718" i="10"/>
  <c r="F702" i="10"/>
  <c r="F686" i="10"/>
  <c r="F670" i="10"/>
  <c r="F654" i="10"/>
  <c r="F630" i="10"/>
  <c r="F614" i="10"/>
  <c r="F598" i="10"/>
  <c r="F582" i="10"/>
  <c r="F558" i="10"/>
  <c r="F542" i="10"/>
  <c r="F526" i="10"/>
  <c r="F502" i="10"/>
  <c r="F486" i="10"/>
  <c r="F470" i="10"/>
  <c r="F454" i="10"/>
  <c r="F430" i="10"/>
  <c r="F406" i="10"/>
  <c r="F382" i="10"/>
  <c r="F366" i="10"/>
  <c r="F350" i="10"/>
  <c r="F326" i="10"/>
  <c r="F302" i="10"/>
  <c r="F286" i="10"/>
  <c r="F270" i="10"/>
  <c r="F262" i="10"/>
  <c r="F246" i="10"/>
  <c r="F238" i="10"/>
  <c r="F230" i="10"/>
  <c r="F175" i="10"/>
  <c r="F135" i="10"/>
  <c r="F71" i="10"/>
  <c r="F7" i="10"/>
  <c r="E392" i="10"/>
  <c r="G392" i="10" s="1"/>
  <c r="H392" i="10" s="1"/>
  <c r="L392" i="10"/>
  <c r="K392" i="10"/>
  <c r="E352" i="10"/>
  <c r="L352" i="10"/>
  <c r="K352" i="10"/>
  <c r="E328" i="10"/>
  <c r="K328" i="10"/>
  <c r="L328" i="10"/>
  <c r="E304" i="10"/>
  <c r="G304" i="10" s="1"/>
  <c r="H304" i="10" s="1"/>
  <c r="L304" i="10"/>
  <c r="K304" i="10"/>
  <c r="E280" i="10"/>
  <c r="G280" i="10" s="1"/>
  <c r="H280" i="10" s="1"/>
  <c r="L280" i="10"/>
  <c r="K280" i="10"/>
  <c r="E256" i="10"/>
  <c r="G256" i="10" s="1"/>
  <c r="H256" i="10" s="1"/>
  <c r="L256" i="10"/>
  <c r="K256" i="10"/>
  <c r="E240" i="10"/>
  <c r="G240" i="10" s="1"/>
  <c r="H240" i="10" s="1"/>
  <c r="L240" i="10"/>
  <c r="K240" i="10"/>
  <c r="E208" i="10"/>
  <c r="K208" i="10"/>
  <c r="L208" i="10"/>
  <c r="F208" i="10"/>
  <c r="E192" i="10"/>
  <c r="L192" i="10"/>
  <c r="K192" i="10"/>
  <c r="F192" i="10"/>
  <c r="E176" i="10"/>
  <c r="L176" i="10"/>
  <c r="K176" i="10"/>
  <c r="F176" i="10"/>
  <c r="E160" i="10"/>
  <c r="L160" i="10"/>
  <c r="K160" i="10"/>
  <c r="F160" i="10"/>
  <c r="E136" i="10"/>
  <c r="L136" i="10"/>
  <c r="K136" i="10"/>
  <c r="F136" i="10"/>
  <c r="E112" i="10"/>
  <c r="L112" i="10"/>
  <c r="K112" i="10"/>
  <c r="F112" i="10"/>
  <c r="E88" i="10"/>
  <c r="L88" i="10"/>
  <c r="K88" i="10"/>
  <c r="F88" i="10"/>
  <c r="E72" i="10"/>
  <c r="L72" i="10"/>
  <c r="K72" i="10"/>
  <c r="F72" i="10"/>
  <c r="E56" i="10"/>
  <c r="L56" i="10"/>
  <c r="K56" i="10"/>
  <c r="F56" i="10"/>
  <c r="E24" i="10"/>
  <c r="L24" i="10"/>
  <c r="K24" i="10"/>
  <c r="F24" i="10"/>
  <c r="F352" i="10"/>
  <c r="F328" i="10"/>
  <c r="F272" i="10"/>
  <c r="F248" i="10"/>
  <c r="E878" i="10"/>
  <c r="G878" i="10" s="1"/>
  <c r="H878" i="10" s="1"/>
  <c r="L878" i="10"/>
  <c r="K878" i="10"/>
  <c r="E862" i="10"/>
  <c r="G862" i="10" s="1"/>
  <c r="H862" i="10" s="1"/>
  <c r="L862" i="10"/>
  <c r="K862" i="10"/>
  <c r="E846" i="10"/>
  <c r="G846" i="10" s="1"/>
  <c r="H846" i="10" s="1"/>
  <c r="L846" i="10"/>
  <c r="K846" i="10"/>
  <c r="E822" i="10"/>
  <c r="G822" i="10" s="1"/>
  <c r="H822" i="10" s="1"/>
  <c r="L822" i="10"/>
  <c r="K822" i="10"/>
  <c r="E806" i="10"/>
  <c r="G806" i="10" s="1"/>
  <c r="H806" i="10" s="1"/>
  <c r="L806" i="10"/>
  <c r="K806" i="10"/>
  <c r="E798" i="10"/>
  <c r="G798" i="10" s="1"/>
  <c r="H798" i="10" s="1"/>
  <c r="K798" i="10"/>
  <c r="L798" i="10"/>
  <c r="E782" i="10"/>
  <c r="G782" i="10" s="1"/>
  <c r="H782" i="10" s="1"/>
  <c r="L782" i="10"/>
  <c r="K782" i="10"/>
  <c r="E766" i="10"/>
  <c r="G766" i="10" s="1"/>
  <c r="H766" i="10" s="1"/>
  <c r="L766" i="10"/>
  <c r="K766" i="10"/>
  <c r="E750" i="10"/>
  <c r="G750" i="10" s="1"/>
  <c r="H750" i="10" s="1"/>
  <c r="K750" i="10"/>
  <c r="L750" i="10"/>
  <c r="E742" i="10"/>
  <c r="G742" i="10" s="1"/>
  <c r="H742" i="10" s="1"/>
  <c r="L742" i="10"/>
  <c r="K742" i="10"/>
  <c r="E726" i="10"/>
  <c r="G726" i="10" s="1"/>
  <c r="H726" i="10" s="1"/>
  <c r="K726" i="10"/>
  <c r="L726" i="10"/>
  <c r="E710" i="10"/>
  <c r="G710" i="10" s="1"/>
  <c r="H710" i="10" s="1"/>
  <c r="L710" i="10"/>
  <c r="K710" i="10"/>
  <c r="E694" i="10"/>
  <c r="G694" i="10" s="1"/>
  <c r="H694" i="10" s="1"/>
  <c r="L694" i="10"/>
  <c r="K694" i="10"/>
  <c r="E678" i="10"/>
  <c r="G678" i="10" s="1"/>
  <c r="H678" i="10" s="1"/>
  <c r="L678" i="10"/>
  <c r="K678" i="10"/>
  <c r="E662" i="10"/>
  <c r="G662" i="10" s="1"/>
  <c r="H662" i="10" s="1"/>
  <c r="L662" i="10"/>
  <c r="K662" i="10"/>
  <c r="E646" i="10"/>
  <c r="G646" i="10" s="1"/>
  <c r="H646" i="10" s="1"/>
  <c r="L646" i="10"/>
  <c r="K646" i="10"/>
  <c r="E638" i="10"/>
  <c r="G638" i="10" s="1"/>
  <c r="H638" i="10" s="1"/>
  <c r="L638" i="10"/>
  <c r="K638" i="10"/>
  <c r="E622" i="10"/>
  <c r="G622" i="10" s="1"/>
  <c r="H622" i="10" s="1"/>
  <c r="L622" i="10"/>
  <c r="K622" i="10"/>
  <c r="E606" i="10"/>
  <c r="G606" i="10" s="1"/>
  <c r="H606" i="10" s="1"/>
  <c r="L606" i="10"/>
  <c r="K606" i="10"/>
  <c r="E590" i="10"/>
  <c r="G590" i="10" s="1"/>
  <c r="H590" i="10" s="1"/>
  <c r="L590" i="10"/>
  <c r="K590" i="10"/>
  <c r="E574" i="10"/>
  <c r="G574" i="10" s="1"/>
  <c r="H574" i="10" s="1"/>
  <c r="L574" i="10"/>
  <c r="K574" i="10"/>
  <c r="E566" i="10"/>
  <c r="G566" i="10" s="1"/>
  <c r="H566" i="10" s="1"/>
  <c r="L566" i="10"/>
  <c r="K566" i="10"/>
  <c r="E550" i="10"/>
  <c r="G550" i="10" s="1"/>
  <c r="H550" i="10" s="1"/>
  <c r="L550" i="10"/>
  <c r="K550" i="10"/>
  <c r="E534" i="10"/>
  <c r="G534" i="10" s="1"/>
  <c r="H534" i="10" s="1"/>
  <c r="L534" i="10"/>
  <c r="K534" i="10"/>
  <c r="E518" i="10"/>
  <c r="G518" i="10" s="1"/>
  <c r="H518" i="10" s="1"/>
  <c r="L518" i="10"/>
  <c r="K518" i="10"/>
  <c r="E510" i="10"/>
  <c r="G510" i="10" s="1"/>
  <c r="H510" i="10" s="1"/>
  <c r="L510" i="10"/>
  <c r="K510" i="10"/>
  <c r="E494" i="10"/>
  <c r="G494" i="10" s="1"/>
  <c r="H494" i="10" s="1"/>
  <c r="L494" i="10"/>
  <c r="K494" i="10"/>
  <c r="E478" i="10"/>
  <c r="G478" i="10" s="1"/>
  <c r="H478" i="10" s="1"/>
  <c r="L478" i="10"/>
  <c r="K478" i="10"/>
  <c r="E462" i="10"/>
  <c r="G462" i="10" s="1"/>
  <c r="H462" i="10" s="1"/>
  <c r="L462" i="10"/>
  <c r="K462" i="10"/>
  <c r="E446" i="10"/>
  <c r="G446" i="10" s="1"/>
  <c r="H446" i="10" s="1"/>
  <c r="L446" i="10"/>
  <c r="K446" i="10"/>
  <c r="E438" i="10"/>
  <c r="G438" i="10" s="1"/>
  <c r="H438" i="10" s="1"/>
  <c r="K438" i="10"/>
  <c r="L438" i="10"/>
  <c r="E422" i="10"/>
  <c r="G422" i="10" s="1"/>
  <c r="H422" i="10" s="1"/>
  <c r="L422" i="10"/>
  <c r="K422" i="10"/>
  <c r="E414" i="10"/>
  <c r="G414" i="10" s="1"/>
  <c r="H414" i="10" s="1"/>
  <c r="L414" i="10"/>
  <c r="K414" i="10"/>
  <c r="E398" i="10"/>
  <c r="G398" i="10" s="1"/>
  <c r="H398" i="10" s="1"/>
  <c r="L398" i="10"/>
  <c r="K398" i="10"/>
  <c r="E390" i="10"/>
  <c r="G390" i="10" s="1"/>
  <c r="H390" i="10" s="1"/>
  <c r="L390" i="10"/>
  <c r="K390" i="10"/>
  <c r="E374" i="10"/>
  <c r="G374" i="10" s="1"/>
  <c r="H374" i="10" s="1"/>
  <c r="L374" i="10"/>
  <c r="K374" i="10"/>
  <c r="E358" i="10"/>
  <c r="G358" i="10" s="1"/>
  <c r="H358" i="10" s="1"/>
  <c r="L358" i="10"/>
  <c r="K358" i="10"/>
  <c r="E342" i="10"/>
  <c r="G342" i="10" s="1"/>
  <c r="H342" i="10" s="1"/>
  <c r="L342" i="10"/>
  <c r="K342" i="10"/>
  <c r="E334" i="10"/>
  <c r="G334" i="10" s="1"/>
  <c r="H334" i="10" s="1"/>
  <c r="L334" i="10"/>
  <c r="K334" i="10"/>
  <c r="E318" i="10"/>
  <c r="G318" i="10" s="1"/>
  <c r="H318" i="10" s="1"/>
  <c r="L318" i="10"/>
  <c r="K318" i="10"/>
  <c r="E310" i="10"/>
  <c r="G310" i="10" s="1"/>
  <c r="H310" i="10" s="1"/>
  <c r="L310" i="10"/>
  <c r="K310" i="10"/>
  <c r="E294" i="10"/>
  <c r="G294" i="10" s="1"/>
  <c r="H294" i="10" s="1"/>
  <c r="L294" i="10"/>
  <c r="K294" i="10"/>
  <c r="E278" i="10"/>
  <c r="G278" i="10" s="1"/>
  <c r="H278" i="10" s="1"/>
  <c r="L278" i="10"/>
  <c r="K278" i="10"/>
  <c r="E254" i="10"/>
  <c r="G254" i="10" s="1"/>
  <c r="H254" i="10" s="1"/>
  <c r="L254" i="10"/>
  <c r="K254" i="10"/>
  <c r="E206" i="10"/>
  <c r="L206" i="10"/>
  <c r="K206" i="10"/>
  <c r="F206" i="10"/>
  <c r="E6" i="10"/>
  <c r="L6" i="10"/>
  <c r="K6" i="10"/>
  <c r="F6" i="10"/>
  <c r="E885" i="10"/>
  <c r="L885" i="10"/>
  <c r="K885" i="10"/>
  <c r="E877" i="10"/>
  <c r="G877" i="10" s="1"/>
  <c r="H877" i="10" s="1"/>
  <c r="L877" i="10"/>
  <c r="K877" i="10"/>
  <c r="E869" i="10"/>
  <c r="L869" i="10"/>
  <c r="K869" i="10"/>
  <c r="E861" i="10"/>
  <c r="L861" i="10"/>
  <c r="K861" i="10"/>
  <c r="E853" i="10"/>
  <c r="L853" i="10"/>
  <c r="K853" i="10"/>
  <c r="E845" i="10"/>
  <c r="G845" i="10" s="1"/>
  <c r="H845" i="10" s="1"/>
  <c r="L845" i="10"/>
  <c r="K845" i="10"/>
  <c r="E837" i="10"/>
  <c r="K837" i="10"/>
  <c r="L837" i="10"/>
  <c r="E829" i="10"/>
  <c r="L829" i="10"/>
  <c r="K829" i="10"/>
  <c r="E821" i="10"/>
  <c r="L821" i="10"/>
  <c r="K821" i="10"/>
  <c r="E813" i="10"/>
  <c r="G813" i="10" s="1"/>
  <c r="H813" i="10" s="1"/>
  <c r="L813" i="10"/>
  <c r="K813" i="10"/>
  <c r="E805" i="10"/>
  <c r="L805" i="10"/>
  <c r="K805" i="10"/>
  <c r="E797" i="10"/>
  <c r="L797" i="10"/>
  <c r="K797" i="10"/>
  <c r="E789" i="10"/>
  <c r="L789" i="10"/>
  <c r="K789" i="10"/>
  <c r="E781" i="10"/>
  <c r="G781" i="10" s="1"/>
  <c r="H781" i="10" s="1"/>
  <c r="L781" i="10"/>
  <c r="K781" i="10"/>
  <c r="E773" i="10"/>
  <c r="L773" i="10"/>
  <c r="K773" i="10"/>
  <c r="E765" i="10"/>
  <c r="L765" i="10"/>
  <c r="K765" i="10"/>
  <c r="E757" i="10"/>
  <c r="L757" i="10"/>
  <c r="K757" i="10"/>
  <c r="E749" i="10"/>
  <c r="G749" i="10" s="1"/>
  <c r="H749" i="10" s="1"/>
  <c r="L749" i="10"/>
  <c r="K749" i="10"/>
  <c r="E741" i="10"/>
  <c r="L741" i="10"/>
  <c r="K741" i="10"/>
  <c r="E733" i="10"/>
  <c r="L733" i="10"/>
  <c r="K733" i="10"/>
  <c r="E725" i="10"/>
  <c r="L725" i="10"/>
  <c r="K725" i="10"/>
  <c r="E717" i="10"/>
  <c r="G717" i="10" s="1"/>
  <c r="H717" i="10" s="1"/>
  <c r="L717" i="10"/>
  <c r="K717" i="10"/>
  <c r="E709" i="10"/>
  <c r="L709" i="10"/>
  <c r="K709" i="10"/>
  <c r="E701" i="10"/>
  <c r="L701" i="10"/>
  <c r="K701" i="10"/>
  <c r="E693" i="10"/>
  <c r="L693" i="10"/>
  <c r="K693" i="10"/>
  <c r="E685" i="10"/>
  <c r="G685" i="10" s="1"/>
  <c r="H685" i="10" s="1"/>
  <c r="L685" i="10"/>
  <c r="K685" i="10"/>
  <c r="E677" i="10"/>
  <c r="L677" i="10"/>
  <c r="K677" i="10"/>
  <c r="E669" i="10"/>
  <c r="L669" i="10"/>
  <c r="K669" i="10"/>
  <c r="E661" i="10"/>
  <c r="L661" i="10"/>
  <c r="K661" i="10"/>
  <c r="E653" i="10"/>
  <c r="G653" i="10" s="1"/>
  <c r="H653" i="10" s="1"/>
  <c r="L653" i="10"/>
  <c r="K653" i="10"/>
  <c r="E645" i="10"/>
  <c r="L645" i="10"/>
  <c r="K645" i="10"/>
  <c r="E637" i="10"/>
  <c r="L637" i="10"/>
  <c r="K637" i="10"/>
  <c r="E629" i="10"/>
  <c r="L629" i="10"/>
  <c r="K629" i="10"/>
  <c r="E621" i="10"/>
  <c r="G621" i="10" s="1"/>
  <c r="H621" i="10" s="1"/>
  <c r="L621" i="10"/>
  <c r="K621" i="10"/>
  <c r="E613" i="10"/>
  <c r="L613" i="10"/>
  <c r="K613" i="10"/>
  <c r="E605" i="10"/>
  <c r="L605" i="10"/>
  <c r="K605" i="10"/>
  <c r="E597" i="10"/>
  <c r="L597" i="10"/>
  <c r="K597" i="10"/>
  <c r="E589" i="10"/>
  <c r="G589" i="10" s="1"/>
  <c r="H589" i="10" s="1"/>
  <c r="L589" i="10"/>
  <c r="K589" i="10"/>
  <c r="E581" i="10"/>
  <c r="L581" i="10"/>
  <c r="K581" i="10"/>
  <c r="E573" i="10"/>
  <c r="L573" i="10"/>
  <c r="K573" i="10"/>
  <c r="E565" i="10"/>
  <c r="L565" i="10"/>
  <c r="K565" i="10"/>
  <c r="E557" i="10"/>
  <c r="G557" i="10" s="1"/>
  <c r="H557" i="10" s="1"/>
  <c r="L557" i="10"/>
  <c r="K557" i="10"/>
  <c r="E549" i="10"/>
  <c r="L549" i="10"/>
  <c r="K549" i="10"/>
  <c r="E541" i="10"/>
  <c r="L541" i="10"/>
  <c r="K541" i="10"/>
  <c r="E533" i="10"/>
  <c r="L533" i="10"/>
  <c r="K533" i="10"/>
  <c r="E525" i="10"/>
  <c r="G525" i="10" s="1"/>
  <c r="H525" i="10" s="1"/>
  <c r="L525" i="10"/>
  <c r="K525" i="10"/>
  <c r="E517" i="10"/>
  <c r="L517" i="10"/>
  <c r="K517" i="10"/>
  <c r="E509" i="10"/>
  <c r="L509" i="10"/>
  <c r="K509" i="10"/>
  <c r="E501" i="10"/>
  <c r="L501" i="10"/>
  <c r="K501" i="10"/>
  <c r="E493" i="10"/>
  <c r="G493" i="10" s="1"/>
  <c r="H493" i="10" s="1"/>
  <c r="L493" i="10"/>
  <c r="K493" i="10"/>
  <c r="E485" i="10"/>
  <c r="L485" i="10"/>
  <c r="K485" i="10"/>
  <c r="E477" i="10"/>
  <c r="L477" i="10"/>
  <c r="K477" i="10"/>
  <c r="E469" i="10"/>
  <c r="L469" i="10"/>
  <c r="K469" i="10"/>
  <c r="E461" i="10"/>
  <c r="G461" i="10" s="1"/>
  <c r="H461" i="10" s="1"/>
  <c r="L461" i="10"/>
  <c r="K461" i="10"/>
  <c r="E453" i="10"/>
  <c r="L453" i="10"/>
  <c r="K453" i="10"/>
  <c r="E445" i="10"/>
  <c r="L445" i="10"/>
  <c r="K445" i="10"/>
  <c r="E437" i="10"/>
  <c r="L437" i="10"/>
  <c r="K437" i="10"/>
  <c r="E429" i="10"/>
  <c r="G429" i="10" s="1"/>
  <c r="H429" i="10" s="1"/>
  <c r="K429" i="10"/>
  <c r="L429" i="10"/>
  <c r="E421" i="10"/>
  <c r="L421" i="10"/>
  <c r="K421" i="10"/>
  <c r="E413" i="10"/>
  <c r="L413" i="10"/>
  <c r="K413" i="10"/>
  <c r="E405" i="10"/>
  <c r="L405" i="10"/>
  <c r="K405" i="10"/>
  <c r="E397" i="10"/>
  <c r="G397" i="10" s="1"/>
  <c r="H397" i="10" s="1"/>
  <c r="L397" i="10"/>
  <c r="K397" i="10"/>
  <c r="E389" i="10"/>
  <c r="L389" i="10"/>
  <c r="K389" i="10"/>
  <c r="E381" i="10"/>
  <c r="L381" i="10"/>
  <c r="K381" i="10"/>
  <c r="E373" i="10"/>
  <c r="L373" i="10"/>
  <c r="K373" i="10"/>
  <c r="E365" i="10"/>
  <c r="G365" i="10" s="1"/>
  <c r="H365" i="10" s="1"/>
  <c r="L365" i="10"/>
  <c r="K365" i="10"/>
  <c r="E357" i="10"/>
  <c r="L357" i="10"/>
  <c r="K357" i="10"/>
  <c r="E349" i="10"/>
  <c r="L349" i="10"/>
  <c r="K349" i="10"/>
  <c r="E341" i="10"/>
  <c r="L341" i="10"/>
  <c r="K341" i="10"/>
  <c r="E333" i="10"/>
  <c r="G333" i="10" s="1"/>
  <c r="H333" i="10" s="1"/>
  <c r="L333" i="10"/>
  <c r="K333" i="10"/>
  <c r="E325" i="10"/>
  <c r="L325" i="10"/>
  <c r="K325" i="10"/>
  <c r="E317" i="10"/>
  <c r="L317" i="10"/>
  <c r="K317" i="10"/>
  <c r="E309" i="10"/>
  <c r="L309" i="10"/>
  <c r="K309" i="10"/>
  <c r="E301" i="10"/>
  <c r="G301" i="10" s="1"/>
  <c r="H301" i="10" s="1"/>
  <c r="L301" i="10"/>
  <c r="K301" i="10"/>
  <c r="E293" i="10"/>
  <c r="L293" i="10"/>
  <c r="K293" i="10"/>
  <c r="E285" i="10"/>
  <c r="L285" i="10"/>
  <c r="K285" i="10"/>
  <c r="E277" i="10"/>
  <c r="L277" i="10"/>
  <c r="K277" i="10"/>
  <c r="E269" i="10"/>
  <c r="G269" i="10" s="1"/>
  <c r="H269" i="10" s="1"/>
  <c r="L269" i="10"/>
  <c r="K269" i="10"/>
  <c r="E261" i="10"/>
  <c r="L261" i="10"/>
  <c r="K261" i="10"/>
  <c r="E253" i="10"/>
  <c r="L253" i="10"/>
  <c r="K253" i="10"/>
  <c r="E245" i="10"/>
  <c r="L245" i="10"/>
  <c r="K245" i="10"/>
  <c r="E237" i="10"/>
  <c r="G237" i="10" s="1"/>
  <c r="H237" i="10" s="1"/>
  <c r="L237" i="10"/>
  <c r="K237" i="10"/>
  <c r="E229" i="10"/>
  <c r="L229" i="10"/>
  <c r="K229" i="10"/>
  <c r="E221" i="10"/>
  <c r="G221" i="10" s="1"/>
  <c r="H221" i="10" s="1"/>
  <c r="L221" i="10"/>
  <c r="K221" i="10"/>
  <c r="E213" i="10"/>
  <c r="L213" i="10"/>
  <c r="K213" i="10"/>
  <c r="F213" i="10"/>
  <c r="E205" i="10"/>
  <c r="L205" i="10"/>
  <c r="K205" i="10"/>
  <c r="F205" i="10"/>
  <c r="E197" i="10"/>
  <c r="L197" i="10"/>
  <c r="K197" i="10"/>
  <c r="F197" i="10"/>
  <c r="E189" i="10"/>
  <c r="L189" i="10"/>
  <c r="K189" i="10"/>
  <c r="F189" i="10"/>
  <c r="E181" i="10"/>
  <c r="L181" i="10"/>
  <c r="K181" i="10"/>
  <c r="F181" i="10"/>
  <c r="E173" i="10"/>
  <c r="L173" i="10"/>
  <c r="K173" i="10"/>
  <c r="F173" i="10"/>
  <c r="E165" i="10"/>
  <c r="L165" i="10"/>
  <c r="K165" i="10"/>
  <c r="F165" i="10"/>
  <c r="E157" i="10"/>
  <c r="L157" i="10"/>
  <c r="K157" i="10"/>
  <c r="F157" i="10"/>
  <c r="E149" i="10"/>
  <c r="L149" i="10"/>
  <c r="K149" i="10"/>
  <c r="F149" i="10"/>
  <c r="E141" i="10"/>
  <c r="L141" i="10"/>
  <c r="K141" i="10"/>
  <c r="F141" i="10"/>
  <c r="E133" i="10"/>
  <c r="L133" i="10"/>
  <c r="K133" i="10"/>
  <c r="F133" i="10"/>
  <c r="E125" i="10"/>
  <c r="L125" i="10"/>
  <c r="K125" i="10"/>
  <c r="F125" i="10"/>
  <c r="E117" i="10"/>
  <c r="L117" i="10"/>
  <c r="K117" i="10"/>
  <c r="F117" i="10"/>
  <c r="E109" i="10"/>
  <c r="L109" i="10"/>
  <c r="K109" i="10"/>
  <c r="F109" i="10"/>
  <c r="E101" i="10"/>
  <c r="L101" i="10"/>
  <c r="K101" i="10"/>
  <c r="F101" i="10"/>
  <c r="E93" i="10"/>
  <c r="L93" i="10"/>
  <c r="K93" i="10"/>
  <c r="F93" i="10"/>
  <c r="E85" i="10"/>
  <c r="L85" i="10"/>
  <c r="K85" i="10"/>
  <c r="F85" i="10"/>
  <c r="E77" i="10"/>
  <c r="L77" i="10"/>
  <c r="K77" i="10"/>
  <c r="F77" i="10"/>
  <c r="E69" i="10"/>
  <c r="L69" i="10"/>
  <c r="K69" i="10"/>
  <c r="F69" i="10"/>
  <c r="E61" i="10"/>
  <c r="L61" i="10"/>
  <c r="K61" i="10"/>
  <c r="F61" i="10"/>
  <c r="E53" i="10"/>
  <c r="L53" i="10"/>
  <c r="K53" i="10"/>
  <c r="F53" i="10"/>
  <c r="E45" i="10"/>
  <c r="L45" i="10"/>
  <c r="K45" i="10"/>
  <c r="F45" i="10"/>
  <c r="E37" i="10"/>
  <c r="L37" i="10"/>
  <c r="K37" i="10"/>
  <c r="F37" i="10"/>
  <c r="E29" i="10"/>
  <c r="L29" i="10"/>
  <c r="K29" i="10"/>
  <c r="F29" i="10"/>
  <c r="E21" i="10"/>
  <c r="L21" i="10"/>
  <c r="K21" i="10"/>
  <c r="F21" i="10"/>
  <c r="E13" i="10"/>
  <c r="L13" i="10"/>
  <c r="K13" i="10"/>
  <c r="F13" i="10"/>
  <c r="E5" i="10"/>
  <c r="L5" i="10"/>
  <c r="K5" i="10"/>
  <c r="F5" i="10"/>
  <c r="F885" i="10"/>
  <c r="F877" i="10"/>
  <c r="F869" i="10"/>
  <c r="F861" i="10"/>
  <c r="F853" i="10"/>
  <c r="F845" i="10"/>
  <c r="F837" i="10"/>
  <c r="F829" i="10"/>
  <c r="F821" i="10"/>
  <c r="F813" i="10"/>
  <c r="F805" i="10"/>
  <c r="F797" i="10"/>
  <c r="F789" i="10"/>
  <c r="F781" i="10"/>
  <c r="F773" i="10"/>
  <c r="F765" i="10"/>
  <c r="F757" i="10"/>
  <c r="F749" i="10"/>
  <c r="F741" i="10"/>
  <c r="F733" i="10"/>
  <c r="F725" i="10"/>
  <c r="F717" i="10"/>
  <c r="F709" i="10"/>
  <c r="F701" i="10"/>
  <c r="F693" i="10"/>
  <c r="F685" i="10"/>
  <c r="F677" i="10"/>
  <c r="F669" i="10"/>
  <c r="F661" i="10"/>
  <c r="F653" i="10"/>
  <c r="F645" i="10"/>
  <c r="F637" i="10"/>
  <c r="F629" i="10"/>
  <c r="F621" i="10"/>
  <c r="F613" i="10"/>
  <c r="F605" i="10"/>
  <c r="F597" i="10"/>
  <c r="F589" i="10"/>
  <c r="F581" i="10"/>
  <c r="F573" i="10"/>
  <c r="F565" i="10"/>
  <c r="F557" i="10"/>
  <c r="F549" i="10"/>
  <c r="F541" i="10"/>
  <c r="F533" i="10"/>
  <c r="F525" i="10"/>
  <c r="F517" i="10"/>
  <c r="F509" i="10"/>
  <c r="F501" i="10"/>
  <c r="F493" i="10"/>
  <c r="F485" i="10"/>
  <c r="F477" i="10"/>
  <c r="F469" i="10"/>
  <c r="F461" i="10"/>
  <c r="F453" i="10"/>
  <c r="F445" i="10"/>
  <c r="F437" i="10"/>
  <c r="F429" i="10"/>
  <c r="F421" i="10"/>
  <c r="F413" i="10"/>
  <c r="F405" i="10"/>
  <c r="F397" i="10"/>
  <c r="F389" i="10"/>
  <c r="F381" i="10"/>
  <c r="F373" i="10"/>
  <c r="F365" i="10"/>
  <c r="F357" i="10"/>
  <c r="F349" i="10"/>
  <c r="F341" i="10"/>
  <c r="F333" i="10"/>
  <c r="F325" i="10"/>
  <c r="F317" i="10"/>
  <c r="F309" i="10"/>
  <c r="F301" i="10"/>
  <c r="F293" i="10"/>
  <c r="F285" i="10"/>
  <c r="F277" i="10"/>
  <c r="F269" i="10"/>
  <c r="F261" i="10"/>
  <c r="F253" i="10"/>
  <c r="F245" i="10"/>
  <c r="F237" i="10"/>
  <c r="F229" i="10"/>
  <c r="F215" i="10"/>
  <c r="F127" i="10"/>
  <c r="F63" i="10"/>
  <c r="F191" i="10"/>
  <c r="F119" i="10"/>
  <c r="F55" i="10"/>
  <c r="E876" i="10"/>
  <c r="L876" i="10"/>
  <c r="K876" i="10"/>
  <c r="E844" i="10"/>
  <c r="L844" i="10"/>
  <c r="K844" i="10"/>
  <c r="E820" i="10"/>
  <c r="L820" i="10"/>
  <c r="K820" i="10"/>
  <c r="E788" i="10"/>
  <c r="L788" i="10"/>
  <c r="K788" i="10"/>
  <c r="E764" i="10"/>
  <c r="L764" i="10"/>
  <c r="K764" i="10"/>
  <c r="E740" i="10"/>
  <c r="L740" i="10"/>
  <c r="K740" i="10"/>
  <c r="E716" i="10"/>
  <c r="G716" i="10" s="1"/>
  <c r="H716" i="10" s="1"/>
  <c r="L716" i="10"/>
  <c r="K716" i="10"/>
  <c r="E700" i="10"/>
  <c r="L700" i="10"/>
  <c r="K700" i="10"/>
  <c r="E676" i="10"/>
  <c r="L676" i="10"/>
  <c r="K676" i="10"/>
  <c r="E644" i="10"/>
  <c r="L644" i="10"/>
  <c r="K644" i="10"/>
  <c r="E620" i="10"/>
  <c r="L620" i="10"/>
  <c r="K620" i="10"/>
  <c r="E604" i="10"/>
  <c r="L604" i="10"/>
  <c r="K604" i="10"/>
  <c r="E588" i="10"/>
  <c r="L588" i="10"/>
  <c r="K588" i="10"/>
  <c r="E564" i="10"/>
  <c r="L564" i="10"/>
  <c r="K564" i="10"/>
  <c r="E540" i="10"/>
  <c r="L540" i="10"/>
  <c r="K540" i="10"/>
  <c r="E516" i="10"/>
  <c r="L516" i="10"/>
  <c r="K516" i="10"/>
  <c r="E492" i="10"/>
  <c r="G492" i="10" s="1"/>
  <c r="H492" i="10" s="1"/>
  <c r="L492" i="10"/>
  <c r="K492" i="10"/>
  <c r="E476" i="10"/>
  <c r="G476" i="10" s="1"/>
  <c r="H476" i="10" s="1"/>
  <c r="L476" i="10"/>
  <c r="K476" i="10"/>
  <c r="E452" i="10"/>
  <c r="G452" i="10" s="1"/>
  <c r="H452" i="10" s="1"/>
  <c r="L452" i="10"/>
  <c r="K452" i="10"/>
  <c r="E420" i="10"/>
  <c r="G420" i="10" s="1"/>
  <c r="H420" i="10" s="1"/>
  <c r="L420" i="10"/>
  <c r="K420" i="10"/>
  <c r="E388" i="10"/>
  <c r="G388" i="10" s="1"/>
  <c r="H388" i="10" s="1"/>
  <c r="L388" i="10"/>
  <c r="K388" i="10"/>
  <c r="E364" i="10"/>
  <c r="G364" i="10" s="1"/>
  <c r="H364" i="10" s="1"/>
  <c r="L364" i="10"/>
  <c r="K364" i="10"/>
  <c r="E340" i="10"/>
  <c r="G340" i="10" s="1"/>
  <c r="H340" i="10" s="1"/>
  <c r="L340" i="10"/>
  <c r="K340" i="10"/>
  <c r="E332" i="10"/>
  <c r="G332" i="10" s="1"/>
  <c r="H332" i="10" s="1"/>
  <c r="L332" i="10"/>
  <c r="K332" i="10"/>
  <c r="E308" i="10"/>
  <c r="G308" i="10" s="1"/>
  <c r="H308" i="10" s="1"/>
  <c r="L308" i="10"/>
  <c r="K308" i="10"/>
  <c r="E292" i="10"/>
  <c r="G292" i="10" s="1"/>
  <c r="H292" i="10" s="1"/>
  <c r="L292" i="10"/>
  <c r="K292" i="10"/>
  <c r="E268" i="10"/>
  <c r="G268" i="10" s="1"/>
  <c r="H268" i="10" s="1"/>
  <c r="L268" i="10"/>
  <c r="K268" i="10"/>
  <c r="E252" i="10"/>
  <c r="G252" i="10" s="1"/>
  <c r="H252" i="10" s="1"/>
  <c r="L252" i="10"/>
  <c r="K252" i="10"/>
  <c r="E236" i="10"/>
  <c r="G236" i="10" s="1"/>
  <c r="H236" i="10" s="1"/>
  <c r="L236" i="10"/>
  <c r="K236" i="10"/>
  <c r="E220" i="10"/>
  <c r="L220" i="10"/>
  <c r="K220" i="10"/>
  <c r="F220" i="10"/>
  <c r="E204" i="10"/>
  <c r="L204" i="10"/>
  <c r="K204" i="10"/>
  <c r="F204" i="10"/>
  <c r="E188" i="10"/>
  <c r="L188" i="10"/>
  <c r="K188" i="10"/>
  <c r="F188" i="10"/>
  <c r="E172" i="10"/>
  <c r="L172" i="10"/>
  <c r="K172" i="10"/>
  <c r="F172" i="10"/>
  <c r="E164" i="10"/>
  <c r="K164" i="10"/>
  <c r="L164" i="10"/>
  <c r="F164" i="10"/>
  <c r="E148" i="10"/>
  <c r="L148" i="10"/>
  <c r="K148" i="10"/>
  <c r="F148" i="10"/>
  <c r="E132" i="10"/>
  <c r="L132" i="10"/>
  <c r="K132" i="10"/>
  <c r="F132" i="10"/>
  <c r="E124" i="10"/>
  <c r="L124" i="10"/>
  <c r="K124" i="10"/>
  <c r="F124" i="10"/>
  <c r="E108" i="10"/>
  <c r="L108" i="10"/>
  <c r="K108" i="10"/>
  <c r="F108" i="10"/>
  <c r="E100" i="10"/>
  <c r="L100" i="10"/>
  <c r="K100" i="10"/>
  <c r="F100" i="10"/>
  <c r="E84" i="10"/>
  <c r="L84" i="10"/>
  <c r="K84" i="10"/>
  <c r="F84" i="10"/>
  <c r="E68" i="10"/>
  <c r="L68" i="10"/>
  <c r="K68" i="10"/>
  <c r="F68" i="10"/>
  <c r="E52" i="10"/>
  <c r="L52" i="10"/>
  <c r="K52" i="10"/>
  <c r="F52" i="10"/>
  <c r="E20" i="10"/>
  <c r="L20" i="10"/>
  <c r="K20" i="10"/>
  <c r="F20" i="10"/>
  <c r="F876" i="10"/>
  <c r="F716" i="10"/>
  <c r="F588" i="10"/>
  <c r="F564" i="10"/>
  <c r="F540" i="10"/>
  <c r="F516" i="10"/>
  <c r="E883" i="10"/>
  <c r="L883" i="10"/>
  <c r="K883" i="10"/>
  <c r="E875" i="10"/>
  <c r="L875" i="10"/>
  <c r="K875" i="10"/>
  <c r="E867" i="10"/>
  <c r="L867" i="10"/>
  <c r="K867" i="10"/>
  <c r="E859" i="10"/>
  <c r="L859" i="10"/>
  <c r="K859" i="10"/>
  <c r="E851" i="10"/>
  <c r="L851" i="10"/>
  <c r="K851" i="10"/>
  <c r="E843" i="10"/>
  <c r="L843" i="10"/>
  <c r="K843" i="10"/>
  <c r="E835" i="10"/>
  <c r="L835" i="10"/>
  <c r="K835" i="10"/>
  <c r="E827" i="10"/>
  <c r="L827" i="10"/>
  <c r="K827" i="10"/>
  <c r="E819" i="10"/>
  <c r="L819" i="10"/>
  <c r="K819" i="10"/>
  <c r="E811" i="10"/>
  <c r="L811" i="10"/>
  <c r="K811" i="10"/>
  <c r="E803" i="10"/>
  <c r="L803" i="10"/>
  <c r="K803" i="10"/>
  <c r="E795" i="10"/>
  <c r="L795" i="10"/>
  <c r="K795" i="10"/>
  <c r="E787" i="10"/>
  <c r="L787" i="10"/>
  <c r="K787" i="10"/>
  <c r="E779" i="10"/>
  <c r="L779" i="10"/>
  <c r="K779" i="10"/>
  <c r="E771" i="10"/>
  <c r="L771" i="10"/>
  <c r="K771" i="10"/>
  <c r="E763" i="10"/>
  <c r="L763" i="10"/>
  <c r="K763" i="10"/>
  <c r="E755" i="10"/>
  <c r="L755" i="10"/>
  <c r="K755" i="10"/>
  <c r="E747" i="10"/>
  <c r="L747" i="10"/>
  <c r="K747" i="10"/>
  <c r="E739" i="10"/>
  <c r="L739" i="10"/>
  <c r="K739" i="10"/>
  <c r="E731" i="10"/>
  <c r="L731" i="10"/>
  <c r="K731" i="10"/>
  <c r="E723" i="10"/>
  <c r="L723" i="10"/>
  <c r="K723" i="10"/>
  <c r="E715" i="10"/>
  <c r="L715" i="10"/>
  <c r="K715" i="10"/>
  <c r="E707" i="10"/>
  <c r="L707" i="10"/>
  <c r="K707" i="10"/>
  <c r="E699" i="10"/>
  <c r="L699" i="10"/>
  <c r="K699" i="10"/>
  <c r="E691" i="10"/>
  <c r="L691" i="10"/>
  <c r="K691" i="10"/>
  <c r="E683" i="10"/>
  <c r="L683" i="10"/>
  <c r="K683" i="10"/>
  <c r="E675" i="10"/>
  <c r="L675" i="10"/>
  <c r="K675" i="10"/>
  <c r="E667" i="10"/>
  <c r="L667" i="10"/>
  <c r="K667" i="10"/>
  <c r="E659" i="10"/>
  <c r="L659" i="10"/>
  <c r="K659" i="10"/>
  <c r="E651" i="10"/>
  <c r="L651" i="10"/>
  <c r="K651" i="10"/>
  <c r="E643" i="10"/>
  <c r="L643" i="10"/>
  <c r="K643" i="10"/>
  <c r="E635" i="10"/>
  <c r="L635" i="10"/>
  <c r="K635" i="10"/>
  <c r="E627" i="10"/>
  <c r="L627" i="10"/>
  <c r="K627" i="10"/>
  <c r="E619" i="10"/>
  <c r="L619" i="10"/>
  <c r="K619" i="10"/>
  <c r="E611" i="10"/>
  <c r="L611" i="10"/>
  <c r="K611" i="10"/>
  <c r="E603" i="10"/>
  <c r="L603" i="10"/>
  <c r="K603" i="10"/>
  <c r="E595" i="10"/>
  <c r="L595" i="10"/>
  <c r="K595" i="10"/>
  <c r="E587" i="10"/>
  <c r="L587" i="10"/>
  <c r="K587" i="10"/>
  <c r="E579" i="10"/>
  <c r="L579" i="10"/>
  <c r="K579" i="10"/>
  <c r="E571" i="10"/>
  <c r="L571" i="10"/>
  <c r="K571" i="10"/>
  <c r="E563" i="10"/>
  <c r="L563" i="10"/>
  <c r="K563" i="10"/>
  <c r="E555" i="10"/>
  <c r="L555" i="10"/>
  <c r="K555" i="10"/>
  <c r="E547" i="10"/>
  <c r="L547" i="10"/>
  <c r="K547" i="10"/>
  <c r="E539" i="10"/>
  <c r="L539" i="10"/>
  <c r="K539" i="10"/>
  <c r="E531" i="10"/>
  <c r="L531" i="10"/>
  <c r="K531" i="10"/>
  <c r="E523" i="10"/>
  <c r="L523" i="10"/>
  <c r="K523" i="10"/>
  <c r="E515" i="10"/>
  <c r="L515" i="10"/>
  <c r="K515" i="10"/>
  <c r="E507" i="10"/>
  <c r="L507" i="10"/>
  <c r="K507" i="10"/>
  <c r="E499" i="10"/>
  <c r="L499" i="10"/>
  <c r="K499" i="10"/>
  <c r="E491" i="10"/>
  <c r="L491" i="10"/>
  <c r="K491" i="10"/>
  <c r="E483" i="10"/>
  <c r="L483" i="10"/>
  <c r="K483" i="10"/>
  <c r="E475" i="10"/>
  <c r="L475" i="10"/>
  <c r="K475" i="10"/>
  <c r="E467" i="10"/>
  <c r="L467" i="10"/>
  <c r="K467" i="10"/>
  <c r="E459" i="10"/>
  <c r="L459" i="10"/>
  <c r="K459" i="10"/>
  <c r="E451" i="10"/>
  <c r="L451" i="10"/>
  <c r="K451" i="10"/>
  <c r="E443" i="10"/>
  <c r="L443" i="10"/>
  <c r="K443" i="10"/>
  <c r="E435" i="10"/>
  <c r="L435" i="10"/>
  <c r="K435" i="10"/>
  <c r="E427" i="10"/>
  <c r="L427" i="10"/>
  <c r="K427" i="10"/>
  <c r="E419" i="10"/>
  <c r="L419" i="10"/>
  <c r="K419" i="10"/>
  <c r="E411" i="10"/>
  <c r="K411" i="10"/>
  <c r="L411" i="10"/>
  <c r="E403" i="10"/>
  <c r="L403" i="10"/>
  <c r="K403" i="10"/>
  <c r="E395" i="10"/>
  <c r="L395" i="10"/>
  <c r="K395" i="10"/>
  <c r="E387" i="10"/>
  <c r="L387" i="10"/>
  <c r="K387" i="10"/>
  <c r="E379" i="10"/>
  <c r="L379" i="10"/>
  <c r="K379" i="10"/>
  <c r="E371" i="10"/>
  <c r="L371" i="10"/>
  <c r="K371" i="10"/>
  <c r="E363" i="10"/>
  <c r="L363" i="10"/>
  <c r="K363" i="10"/>
  <c r="E355" i="10"/>
  <c r="L355" i="10"/>
  <c r="K355" i="10"/>
  <c r="E347" i="10"/>
  <c r="L347" i="10"/>
  <c r="K347" i="10"/>
  <c r="E339" i="10"/>
  <c r="L339" i="10"/>
  <c r="K339" i="10"/>
  <c r="E331" i="10"/>
  <c r="L331" i="10"/>
  <c r="K331" i="10"/>
  <c r="E323" i="10"/>
  <c r="L323" i="10"/>
  <c r="K323" i="10"/>
  <c r="E315" i="10"/>
  <c r="L315" i="10"/>
  <c r="K315" i="10"/>
  <c r="E307" i="10"/>
  <c r="L307" i="10"/>
  <c r="K307" i="10"/>
  <c r="E299" i="10"/>
  <c r="L299" i="10"/>
  <c r="K299" i="10"/>
  <c r="E291" i="10"/>
  <c r="L291" i="10"/>
  <c r="K291" i="10"/>
  <c r="E283" i="10"/>
  <c r="L283" i="10"/>
  <c r="K283" i="10"/>
  <c r="E275" i="10"/>
  <c r="L275" i="10"/>
  <c r="K275" i="10"/>
  <c r="E267" i="10"/>
  <c r="L267" i="10"/>
  <c r="K267" i="10"/>
  <c r="E259" i="10"/>
  <c r="L259" i="10"/>
  <c r="K259" i="10"/>
  <c r="E251" i="10"/>
  <c r="L251" i="10"/>
  <c r="K251" i="10"/>
  <c r="E243" i="10"/>
  <c r="L243" i="10"/>
  <c r="K243" i="10"/>
  <c r="E235" i="10"/>
  <c r="L235" i="10"/>
  <c r="K235" i="10"/>
  <c r="E227" i="10"/>
  <c r="L227" i="10"/>
  <c r="K227" i="10"/>
  <c r="E219" i="10"/>
  <c r="G219" i="10" s="1"/>
  <c r="H219" i="10" s="1"/>
  <c r="L219" i="10"/>
  <c r="K219" i="10"/>
  <c r="E211" i="10"/>
  <c r="G211" i="10" s="1"/>
  <c r="H211" i="10" s="1"/>
  <c r="L211" i="10"/>
  <c r="K211" i="10"/>
  <c r="E203" i="10"/>
  <c r="L203" i="10"/>
  <c r="K203" i="10"/>
  <c r="E195" i="10"/>
  <c r="G195" i="10" s="1"/>
  <c r="H195" i="10" s="1"/>
  <c r="L195" i="10"/>
  <c r="K195" i="10"/>
  <c r="E187" i="10"/>
  <c r="K187" i="10"/>
  <c r="L187" i="10"/>
  <c r="E179" i="10"/>
  <c r="G179" i="10" s="1"/>
  <c r="H179" i="10" s="1"/>
  <c r="L179" i="10"/>
  <c r="K179" i="10"/>
  <c r="E171" i="10"/>
  <c r="G171" i="10" s="1"/>
  <c r="H171" i="10" s="1"/>
  <c r="L171" i="10"/>
  <c r="K171" i="10"/>
  <c r="E163" i="10"/>
  <c r="L163" i="10"/>
  <c r="K163" i="10"/>
  <c r="F163" i="10"/>
  <c r="E155" i="10"/>
  <c r="L155" i="10"/>
  <c r="K155" i="10"/>
  <c r="F155" i="10"/>
  <c r="E147" i="10"/>
  <c r="L147" i="10"/>
  <c r="K147" i="10"/>
  <c r="F147" i="10"/>
  <c r="E139" i="10"/>
  <c r="L139" i="10"/>
  <c r="K139" i="10"/>
  <c r="F139" i="10"/>
  <c r="E131" i="10"/>
  <c r="L131" i="10"/>
  <c r="K131" i="10"/>
  <c r="F131" i="10"/>
  <c r="E123" i="10"/>
  <c r="K123" i="10"/>
  <c r="L123" i="10"/>
  <c r="F123" i="10"/>
  <c r="E115" i="10"/>
  <c r="L115" i="10"/>
  <c r="K115" i="10"/>
  <c r="F115" i="10"/>
  <c r="E107" i="10"/>
  <c r="L107" i="10"/>
  <c r="K107" i="10"/>
  <c r="F107" i="10"/>
  <c r="E99" i="10"/>
  <c r="L99" i="10"/>
  <c r="K99" i="10"/>
  <c r="F99" i="10"/>
  <c r="E91" i="10"/>
  <c r="L91" i="10"/>
  <c r="K91" i="10"/>
  <c r="F91" i="10"/>
  <c r="E83" i="10"/>
  <c r="L83" i="10"/>
  <c r="K83" i="10"/>
  <c r="F83" i="10"/>
  <c r="E75" i="10"/>
  <c r="L75" i="10"/>
  <c r="K75" i="10"/>
  <c r="F75" i="10"/>
  <c r="E67" i="10"/>
  <c r="L67" i="10"/>
  <c r="K67" i="10"/>
  <c r="F67" i="10"/>
  <c r="E59" i="10"/>
  <c r="L59" i="10"/>
  <c r="K59" i="10"/>
  <c r="F59" i="10"/>
  <c r="E51" i="10"/>
  <c r="L51" i="10"/>
  <c r="K51" i="10"/>
  <c r="F51" i="10"/>
  <c r="E43" i="10"/>
  <c r="L43" i="10"/>
  <c r="K43" i="10"/>
  <c r="F43" i="10"/>
  <c r="E35" i="10"/>
  <c r="L35" i="10"/>
  <c r="K35" i="10"/>
  <c r="F35" i="10"/>
  <c r="E27" i="10"/>
  <c r="L27" i="10"/>
  <c r="K27" i="10"/>
  <c r="F27" i="10"/>
  <c r="E19" i="10"/>
  <c r="L19" i="10"/>
  <c r="K19" i="10"/>
  <c r="F19" i="10"/>
  <c r="E11" i="10"/>
  <c r="L11" i="10"/>
  <c r="K11" i="10"/>
  <c r="F11" i="10"/>
  <c r="E3" i="10"/>
  <c r="L3" i="10"/>
  <c r="K3" i="10"/>
  <c r="F3" i="10"/>
  <c r="F883" i="10"/>
  <c r="F875" i="10"/>
  <c r="F867" i="10"/>
  <c r="F859" i="10"/>
  <c r="F851" i="10"/>
  <c r="F843" i="10"/>
  <c r="F835" i="10"/>
  <c r="F827" i="10"/>
  <c r="F819" i="10"/>
  <c r="F811" i="10"/>
  <c r="F803" i="10"/>
  <c r="F795" i="10"/>
  <c r="F787" i="10"/>
  <c r="F779" i="10"/>
  <c r="F771" i="10"/>
  <c r="F763" i="10"/>
  <c r="F755" i="10"/>
  <c r="F747" i="10"/>
  <c r="F739" i="10"/>
  <c r="F731" i="10"/>
  <c r="F723" i="10"/>
  <c r="F715" i="10"/>
  <c r="F707" i="10"/>
  <c r="F699" i="10"/>
  <c r="F691" i="10"/>
  <c r="F683" i="10"/>
  <c r="F675" i="10"/>
  <c r="F667" i="10"/>
  <c r="F659" i="10"/>
  <c r="F651" i="10"/>
  <c r="F643" i="10"/>
  <c r="F635" i="10"/>
  <c r="F627" i="10"/>
  <c r="F619" i="10"/>
  <c r="F611" i="10"/>
  <c r="F603" i="10"/>
  <c r="F595" i="10"/>
  <c r="F587" i="10"/>
  <c r="F579" i="10"/>
  <c r="F571" i="10"/>
  <c r="F563" i="10"/>
  <c r="F555" i="10"/>
  <c r="F547" i="10"/>
  <c r="F539" i="10"/>
  <c r="F531" i="10"/>
  <c r="F523" i="10"/>
  <c r="F515" i="10"/>
  <c r="F507" i="10"/>
  <c r="F499" i="10"/>
  <c r="F491" i="10"/>
  <c r="F483" i="10"/>
  <c r="F475" i="10"/>
  <c r="F467" i="10"/>
  <c r="F459" i="10"/>
  <c r="F451" i="10"/>
  <c r="F443" i="10"/>
  <c r="F435" i="10"/>
  <c r="F427" i="10"/>
  <c r="F419" i="10"/>
  <c r="F411" i="10"/>
  <c r="F403" i="10"/>
  <c r="F395" i="10"/>
  <c r="F387" i="10"/>
  <c r="F379" i="10"/>
  <c r="F371" i="10"/>
  <c r="F363" i="10"/>
  <c r="F355" i="10"/>
  <c r="F347" i="10"/>
  <c r="F339" i="10"/>
  <c r="F331" i="10"/>
  <c r="F323" i="10"/>
  <c r="F315" i="10"/>
  <c r="F307" i="10"/>
  <c r="F299" i="10"/>
  <c r="F291" i="10"/>
  <c r="F283" i="10"/>
  <c r="F275" i="10"/>
  <c r="F267" i="10"/>
  <c r="F259" i="10"/>
  <c r="F251" i="10"/>
  <c r="F243" i="10"/>
  <c r="F235" i="10"/>
  <c r="F227" i="10"/>
  <c r="F187" i="10"/>
  <c r="F167" i="10"/>
  <c r="F111" i="10"/>
  <c r="F47" i="10"/>
  <c r="E868" i="10"/>
  <c r="L868" i="10"/>
  <c r="K868" i="10"/>
  <c r="E852" i="10"/>
  <c r="G852" i="10" s="1"/>
  <c r="H852" i="10" s="1"/>
  <c r="L852" i="10"/>
  <c r="K852" i="10"/>
  <c r="E828" i="10"/>
  <c r="G828" i="10" s="1"/>
  <c r="H828" i="10" s="1"/>
  <c r="L828" i="10"/>
  <c r="K828" i="10"/>
  <c r="E804" i="10"/>
  <c r="G804" i="10" s="1"/>
  <c r="H804" i="10" s="1"/>
  <c r="L804" i="10"/>
  <c r="K804" i="10"/>
  <c r="E772" i="10"/>
  <c r="L772" i="10"/>
  <c r="K772" i="10"/>
  <c r="E748" i="10"/>
  <c r="L748" i="10"/>
  <c r="K748" i="10"/>
  <c r="E732" i="10"/>
  <c r="G732" i="10" s="1"/>
  <c r="H732" i="10" s="1"/>
  <c r="L732" i="10"/>
  <c r="K732" i="10"/>
  <c r="E708" i="10"/>
  <c r="L708" i="10"/>
  <c r="K708" i="10"/>
  <c r="E684" i="10"/>
  <c r="G684" i="10" s="1"/>
  <c r="H684" i="10" s="1"/>
  <c r="L684" i="10"/>
  <c r="K684" i="10"/>
  <c r="E660" i="10"/>
  <c r="G660" i="10" s="1"/>
  <c r="H660" i="10" s="1"/>
  <c r="L660" i="10"/>
  <c r="K660" i="10"/>
  <c r="E652" i="10"/>
  <c r="L652" i="10"/>
  <c r="K652" i="10"/>
  <c r="E628" i="10"/>
  <c r="G628" i="10" s="1"/>
  <c r="H628" i="10" s="1"/>
  <c r="L628" i="10"/>
  <c r="K628" i="10"/>
  <c r="E596" i="10"/>
  <c r="G596" i="10" s="1"/>
  <c r="H596" i="10" s="1"/>
  <c r="L596" i="10"/>
  <c r="K596" i="10"/>
  <c r="E572" i="10"/>
  <c r="G572" i="10" s="1"/>
  <c r="H572" i="10" s="1"/>
  <c r="L572" i="10"/>
  <c r="K572" i="10"/>
  <c r="E548" i="10"/>
  <c r="G548" i="10" s="1"/>
  <c r="H548" i="10" s="1"/>
  <c r="L548" i="10"/>
  <c r="K548" i="10"/>
  <c r="E524" i="10"/>
  <c r="G524" i="10" s="1"/>
  <c r="H524" i="10" s="1"/>
  <c r="L524" i="10"/>
  <c r="K524" i="10"/>
  <c r="E500" i="10"/>
  <c r="G500" i="10" s="1"/>
  <c r="H500" i="10" s="1"/>
  <c r="L500" i="10"/>
  <c r="K500" i="10"/>
  <c r="E468" i="10"/>
  <c r="G468" i="10" s="1"/>
  <c r="H468" i="10" s="1"/>
  <c r="L468" i="10"/>
  <c r="K468" i="10"/>
  <c r="E444" i="10"/>
  <c r="G444" i="10" s="1"/>
  <c r="H444" i="10" s="1"/>
  <c r="L444" i="10"/>
  <c r="K444" i="10"/>
  <c r="E428" i="10"/>
  <c r="G428" i="10" s="1"/>
  <c r="H428" i="10" s="1"/>
  <c r="L428" i="10"/>
  <c r="K428" i="10"/>
  <c r="E404" i="10"/>
  <c r="G404" i="10" s="1"/>
  <c r="H404" i="10" s="1"/>
  <c r="L404" i="10"/>
  <c r="K404" i="10"/>
  <c r="E380" i="10"/>
  <c r="G380" i="10" s="1"/>
  <c r="H380" i="10" s="1"/>
  <c r="L380" i="10"/>
  <c r="K380" i="10"/>
  <c r="E356" i="10"/>
  <c r="G356" i="10" s="1"/>
  <c r="H356" i="10" s="1"/>
  <c r="L356" i="10"/>
  <c r="K356" i="10"/>
  <c r="E324" i="10"/>
  <c r="G324" i="10" s="1"/>
  <c r="H324" i="10" s="1"/>
  <c r="L324" i="10"/>
  <c r="K324" i="10"/>
  <c r="E300" i="10"/>
  <c r="G300" i="10" s="1"/>
  <c r="H300" i="10" s="1"/>
  <c r="L300" i="10"/>
  <c r="K300" i="10"/>
  <c r="E276" i="10"/>
  <c r="G276" i="10" s="1"/>
  <c r="H276" i="10" s="1"/>
  <c r="L276" i="10"/>
  <c r="K276" i="10"/>
  <c r="E260" i="10"/>
  <c r="G260" i="10" s="1"/>
  <c r="H260" i="10" s="1"/>
  <c r="L260" i="10"/>
  <c r="K260" i="10"/>
  <c r="E244" i="10"/>
  <c r="G244" i="10" s="1"/>
  <c r="H244" i="10" s="1"/>
  <c r="L244" i="10"/>
  <c r="K244" i="10"/>
  <c r="E228" i="10"/>
  <c r="G228" i="10" s="1"/>
  <c r="H228" i="10" s="1"/>
  <c r="L228" i="10"/>
  <c r="K228" i="10"/>
  <c r="E212" i="10"/>
  <c r="L212" i="10"/>
  <c r="K212" i="10"/>
  <c r="F212" i="10"/>
  <c r="E180" i="10"/>
  <c r="L180" i="10"/>
  <c r="K180" i="10"/>
  <c r="F180" i="10"/>
  <c r="E156" i="10"/>
  <c r="L156" i="10"/>
  <c r="K156" i="10"/>
  <c r="F156" i="10"/>
  <c r="E140" i="10"/>
  <c r="L140" i="10"/>
  <c r="K140" i="10"/>
  <c r="F140" i="10"/>
  <c r="E116" i="10"/>
  <c r="L116" i="10"/>
  <c r="K116" i="10"/>
  <c r="F116" i="10"/>
  <c r="E92" i="10"/>
  <c r="L92" i="10"/>
  <c r="K92" i="10"/>
  <c r="F92" i="10"/>
  <c r="E76" i="10"/>
  <c r="L76" i="10"/>
  <c r="K76" i="10"/>
  <c r="F76" i="10"/>
  <c r="E60" i="10"/>
  <c r="L60" i="10"/>
  <c r="K60" i="10"/>
  <c r="F60" i="10"/>
  <c r="E44" i="10"/>
  <c r="L44" i="10"/>
  <c r="K44" i="10"/>
  <c r="F44" i="10"/>
  <c r="E36" i="10"/>
  <c r="L36" i="10"/>
  <c r="K36" i="10"/>
  <c r="F36" i="10"/>
  <c r="E28" i="10"/>
  <c r="L28" i="10"/>
  <c r="K28" i="10"/>
  <c r="F28" i="10"/>
  <c r="E12" i="10"/>
  <c r="L12" i="10"/>
  <c r="K12" i="10"/>
  <c r="F12" i="10"/>
  <c r="E4" i="10"/>
  <c r="L4" i="10"/>
  <c r="K4" i="10"/>
  <c r="F4" i="10"/>
  <c r="F868" i="10"/>
  <c r="F844" i="10"/>
  <c r="F820" i="10"/>
  <c r="F804" i="10"/>
  <c r="F772" i="10"/>
  <c r="F748" i="10"/>
  <c r="F700" i="10"/>
  <c r="F676" i="10"/>
  <c r="F652" i="10"/>
  <c r="F620" i="10"/>
  <c r="E810" i="10"/>
  <c r="L810" i="10"/>
  <c r="K810" i="10"/>
  <c r="F810" i="10"/>
  <c r="F207" i="10"/>
  <c r="F103" i="10"/>
  <c r="F39" i="10"/>
  <c r="E400" i="10"/>
  <c r="G400" i="10" s="1"/>
  <c r="H400" i="10" s="1"/>
  <c r="L400" i="10"/>
  <c r="K400" i="10"/>
  <c r="E360" i="10"/>
  <c r="G360" i="10" s="1"/>
  <c r="H360" i="10" s="1"/>
  <c r="K360" i="10"/>
  <c r="L360" i="10"/>
  <c r="E336" i="10"/>
  <c r="G336" i="10" s="1"/>
  <c r="H336" i="10" s="1"/>
  <c r="L336" i="10"/>
  <c r="K336" i="10"/>
  <c r="E296" i="10"/>
  <c r="G296" i="10" s="1"/>
  <c r="H296" i="10" s="1"/>
  <c r="L296" i="10"/>
  <c r="K296" i="10"/>
  <c r="E224" i="10"/>
  <c r="L224" i="10"/>
  <c r="K224" i="10"/>
  <c r="F224" i="10"/>
  <c r="F368" i="10"/>
  <c r="E884" i="10"/>
  <c r="L884" i="10"/>
  <c r="K884" i="10"/>
  <c r="E860" i="10"/>
  <c r="L860" i="10"/>
  <c r="K860" i="10"/>
  <c r="E836" i="10"/>
  <c r="K836" i="10"/>
  <c r="L836" i="10"/>
  <c r="E812" i="10"/>
  <c r="L812" i="10"/>
  <c r="K812" i="10"/>
  <c r="E796" i="10"/>
  <c r="G796" i="10" s="1"/>
  <c r="H796" i="10" s="1"/>
  <c r="L796" i="10"/>
  <c r="K796" i="10"/>
  <c r="E780" i="10"/>
  <c r="G780" i="10" s="1"/>
  <c r="H780" i="10" s="1"/>
  <c r="L780" i="10"/>
  <c r="K780" i="10"/>
  <c r="E756" i="10"/>
  <c r="G756" i="10" s="1"/>
  <c r="H756" i="10" s="1"/>
  <c r="L756" i="10"/>
  <c r="K756" i="10"/>
  <c r="E724" i="10"/>
  <c r="G724" i="10" s="1"/>
  <c r="H724" i="10" s="1"/>
  <c r="L724" i="10"/>
  <c r="K724" i="10"/>
  <c r="E692" i="10"/>
  <c r="L692" i="10"/>
  <c r="K692" i="10"/>
  <c r="E668" i="10"/>
  <c r="L668" i="10"/>
  <c r="K668" i="10"/>
  <c r="E636" i="10"/>
  <c r="G636" i="10" s="1"/>
  <c r="H636" i="10" s="1"/>
  <c r="L636" i="10"/>
  <c r="K636" i="10"/>
  <c r="E612" i="10"/>
  <c r="G612" i="10" s="1"/>
  <c r="H612" i="10" s="1"/>
  <c r="L612" i="10"/>
  <c r="K612" i="10"/>
  <c r="E580" i="10"/>
  <c r="G580" i="10" s="1"/>
  <c r="H580" i="10" s="1"/>
  <c r="L580" i="10"/>
  <c r="K580" i="10"/>
  <c r="E556" i="10"/>
  <c r="G556" i="10" s="1"/>
  <c r="H556" i="10" s="1"/>
  <c r="L556" i="10"/>
  <c r="K556" i="10"/>
  <c r="E532" i="10"/>
  <c r="G532" i="10" s="1"/>
  <c r="H532" i="10" s="1"/>
  <c r="L532" i="10"/>
  <c r="K532" i="10"/>
  <c r="E508" i="10"/>
  <c r="G508" i="10" s="1"/>
  <c r="H508" i="10" s="1"/>
  <c r="L508" i="10"/>
  <c r="K508" i="10"/>
  <c r="E484" i="10"/>
  <c r="G484" i="10" s="1"/>
  <c r="H484" i="10" s="1"/>
  <c r="L484" i="10"/>
  <c r="K484" i="10"/>
  <c r="E460" i="10"/>
  <c r="G460" i="10" s="1"/>
  <c r="H460" i="10" s="1"/>
  <c r="L460" i="10"/>
  <c r="K460" i="10"/>
  <c r="E436" i="10"/>
  <c r="G436" i="10" s="1"/>
  <c r="H436" i="10" s="1"/>
  <c r="L436" i="10"/>
  <c r="K436" i="10"/>
  <c r="E412" i="10"/>
  <c r="G412" i="10" s="1"/>
  <c r="H412" i="10" s="1"/>
  <c r="L412" i="10"/>
  <c r="K412" i="10"/>
  <c r="E396" i="10"/>
  <c r="G396" i="10" s="1"/>
  <c r="H396" i="10" s="1"/>
  <c r="L396" i="10"/>
  <c r="K396" i="10"/>
  <c r="E372" i="10"/>
  <c r="G372" i="10" s="1"/>
  <c r="H372" i="10" s="1"/>
  <c r="L372" i="10"/>
  <c r="K372" i="10"/>
  <c r="E348" i="10"/>
  <c r="G348" i="10" s="1"/>
  <c r="H348" i="10" s="1"/>
  <c r="L348" i="10"/>
  <c r="K348" i="10"/>
  <c r="E316" i="10"/>
  <c r="G316" i="10" s="1"/>
  <c r="H316" i="10" s="1"/>
  <c r="L316" i="10"/>
  <c r="K316" i="10"/>
  <c r="E284" i="10"/>
  <c r="G284" i="10" s="1"/>
  <c r="H284" i="10" s="1"/>
  <c r="L284" i="10"/>
  <c r="K284" i="10"/>
  <c r="E196" i="10"/>
  <c r="L196" i="10"/>
  <c r="K196" i="10"/>
  <c r="F196" i="10"/>
  <c r="F884" i="10"/>
  <c r="F860" i="10"/>
  <c r="F836" i="10"/>
  <c r="F812" i="10"/>
  <c r="F788" i="10"/>
  <c r="F764" i="10"/>
  <c r="F740" i="10"/>
  <c r="F708" i="10"/>
  <c r="F692" i="10"/>
  <c r="F668" i="10"/>
  <c r="F644" i="10"/>
  <c r="F604" i="10"/>
  <c r="E2" i="10"/>
  <c r="G2" i="10" s="1"/>
  <c r="H2" i="10" s="1"/>
  <c r="L2" i="10"/>
  <c r="K2" i="10"/>
  <c r="E882" i="10"/>
  <c r="L882" i="10"/>
  <c r="K882" i="10"/>
  <c r="E874" i="10"/>
  <c r="L874" i="10"/>
  <c r="K874" i="10"/>
  <c r="E866" i="10"/>
  <c r="L866" i="10"/>
  <c r="K866" i="10"/>
  <c r="E858" i="10"/>
  <c r="G858" i="10" s="1"/>
  <c r="H858" i="10" s="1"/>
  <c r="L858" i="10"/>
  <c r="K858" i="10"/>
  <c r="E850" i="10"/>
  <c r="L850" i="10"/>
  <c r="K850" i="10"/>
  <c r="E842" i="10"/>
  <c r="G842" i="10" s="1"/>
  <c r="H842" i="10" s="1"/>
  <c r="L842" i="10"/>
  <c r="K842" i="10"/>
  <c r="E834" i="10"/>
  <c r="L834" i="10"/>
  <c r="K834" i="10"/>
  <c r="E826" i="10"/>
  <c r="G826" i="10" s="1"/>
  <c r="H826" i="10" s="1"/>
  <c r="L826" i="10"/>
  <c r="K826" i="10"/>
  <c r="E818" i="10"/>
  <c r="K818" i="10"/>
  <c r="L818" i="10"/>
  <c r="E802" i="10"/>
  <c r="G802" i="10" s="1"/>
  <c r="H802" i="10" s="1"/>
  <c r="L802" i="10"/>
  <c r="K802" i="10"/>
  <c r="E794" i="10"/>
  <c r="G794" i="10" s="1"/>
  <c r="H794" i="10" s="1"/>
  <c r="L794" i="10"/>
  <c r="K794" i="10"/>
  <c r="E786" i="10"/>
  <c r="G786" i="10" s="1"/>
  <c r="H786" i="10" s="1"/>
  <c r="L786" i="10"/>
  <c r="K786" i="10"/>
  <c r="E778" i="10"/>
  <c r="G778" i="10" s="1"/>
  <c r="H778" i="10" s="1"/>
  <c r="L778" i="10"/>
  <c r="K778" i="10"/>
  <c r="E770" i="10"/>
  <c r="G770" i="10" s="1"/>
  <c r="H770" i="10" s="1"/>
  <c r="L770" i="10"/>
  <c r="K770" i="10"/>
  <c r="E762" i="10"/>
  <c r="G762" i="10" s="1"/>
  <c r="H762" i="10" s="1"/>
  <c r="L762" i="10"/>
  <c r="K762" i="10"/>
  <c r="E754" i="10"/>
  <c r="G754" i="10" s="1"/>
  <c r="H754" i="10" s="1"/>
  <c r="L754" i="10"/>
  <c r="K754" i="10"/>
  <c r="E746" i="10"/>
  <c r="G746" i="10" s="1"/>
  <c r="H746" i="10" s="1"/>
  <c r="L746" i="10"/>
  <c r="K746" i="10"/>
  <c r="E738" i="10"/>
  <c r="G738" i="10" s="1"/>
  <c r="H738" i="10" s="1"/>
  <c r="L738" i="10"/>
  <c r="K738" i="10"/>
  <c r="E730" i="10"/>
  <c r="G730" i="10" s="1"/>
  <c r="H730" i="10" s="1"/>
  <c r="L730" i="10"/>
  <c r="K730" i="10"/>
  <c r="E722" i="10"/>
  <c r="G722" i="10" s="1"/>
  <c r="H722" i="10" s="1"/>
  <c r="L722" i="10"/>
  <c r="K722" i="10"/>
  <c r="E714" i="10"/>
  <c r="G714" i="10" s="1"/>
  <c r="H714" i="10" s="1"/>
  <c r="L714" i="10"/>
  <c r="K714" i="10"/>
  <c r="E706" i="10"/>
  <c r="G706" i="10" s="1"/>
  <c r="H706" i="10" s="1"/>
  <c r="L706" i="10"/>
  <c r="K706" i="10"/>
  <c r="E698" i="10"/>
  <c r="G698" i="10" s="1"/>
  <c r="H698" i="10" s="1"/>
  <c r="L698" i="10"/>
  <c r="K698" i="10"/>
  <c r="E690" i="10"/>
  <c r="G690" i="10" s="1"/>
  <c r="H690" i="10" s="1"/>
  <c r="L690" i="10"/>
  <c r="K690" i="10"/>
  <c r="E682" i="10"/>
  <c r="G682" i="10" s="1"/>
  <c r="H682" i="10" s="1"/>
  <c r="L682" i="10"/>
  <c r="K682" i="10"/>
  <c r="E674" i="10"/>
  <c r="G674" i="10" s="1"/>
  <c r="H674" i="10" s="1"/>
  <c r="L674" i="10"/>
  <c r="K674" i="10"/>
  <c r="E666" i="10"/>
  <c r="G666" i="10" s="1"/>
  <c r="H666" i="10" s="1"/>
  <c r="L666" i="10"/>
  <c r="K666" i="10"/>
  <c r="E658" i="10"/>
  <c r="G658" i="10" s="1"/>
  <c r="H658" i="10" s="1"/>
  <c r="L658" i="10"/>
  <c r="K658" i="10"/>
  <c r="E650" i="10"/>
  <c r="G650" i="10" s="1"/>
  <c r="H650" i="10" s="1"/>
  <c r="L650" i="10"/>
  <c r="K650" i="10"/>
  <c r="E642" i="10"/>
  <c r="G642" i="10" s="1"/>
  <c r="H642" i="10" s="1"/>
  <c r="L642" i="10"/>
  <c r="K642" i="10"/>
  <c r="E634" i="10"/>
  <c r="G634" i="10" s="1"/>
  <c r="H634" i="10" s="1"/>
  <c r="L634" i="10"/>
  <c r="K634" i="10"/>
  <c r="E626" i="10"/>
  <c r="G626" i="10" s="1"/>
  <c r="H626" i="10" s="1"/>
  <c r="K626" i="10"/>
  <c r="L626" i="10"/>
  <c r="E618" i="10"/>
  <c r="G618" i="10" s="1"/>
  <c r="H618" i="10" s="1"/>
  <c r="L618" i="10"/>
  <c r="K618" i="10"/>
  <c r="E610" i="10"/>
  <c r="G610" i="10" s="1"/>
  <c r="H610" i="10" s="1"/>
  <c r="L610" i="10"/>
  <c r="K610" i="10"/>
  <c r="E602" i="10"/>
  <c r="G602" i="10" s="1"/>
  <c r="H602" i="10" s="1"/>
  <c r="L602" i="10"/>
  <c r="K602" i="10"/>
  <c r="E594" i="10"/>
  <c r="G594" i="10" s="1"/>
  <c r="H594" i="10" s="1"/>
  <c r="L594" i="10"/>
  <c r="K594" i="10"/>
  <c r="E586" i="10"/>
  <c r="G586" i="10" s="1"/>
  <c r="H586" i="10" s="1"/>
  <c r="L586" i="10"/>
  <c r="K586" i="10"/>
  <c r="E578" i="10"/>
  <c r="G578" i="10" s="1"/>
  <c r="H578" i="10" s="1"/>
  <c r="K578" i="10"/>
  <c r="L578" i="10"/>
  <c r="E570" i="10"/>
  <c r="G570" i="10" s="1"/>
  <c r="H570" i="10" s="1"/>
  <c r="K570" i="10"/>
  <c r="L570" i="10"/>
  <c r="E562" i="10"/>
  <c r="G562" i="10" s="1"/>
  <c r="H562" i="10" s="1"/>
  <c r="K562" i="10"/>
  <c r="L562" i="10"/>
  <c r="E554" i="10"/>
  <c r="G554" i="10" s="1"/>
  <c r="H554" i="10" s="1"/>
  <c r="L554" i="10"/>
  <c r="K554" i="10"/>
  <c r="E546" i="10"/>
  <c r="G546" i="10" s="1"/>
  <c r="H546" i="10" s="1"/>
  <c r="L546" i="10"/>
  <c r="K546" i="10"/>
  <c r="E538" i="10"/>
  <c r="G538" i="10" s="1"/>
  <c r="H538" i="10" s="1"/>
  <c r="L538" i="10"/>
  <c r="K538" i="10"/>
  <c r="E530" i="10"/>
  <c r="G530" i="10" s="1"/>
  <c r="H530" i="10" s="1"/>
  <c r="L530" i="10"/>
  <c r="K530" i="10"/>
  <c r="E522" i="10"/>
  <c r="G522" i="10" s="1"/>
  <c r="H522" i="10" s="1"/>
  <c r="L522" i="10"/>
  <c r="K522" i="10"/>
  <c r="E514" i="10"/>
  <c r="G514" i="10" s="1"/>
  <c r="H514" i="10" s="1"/>
  <c r="L514" i="10"/>
  <c r="K514" i="10"/>
  <c r="E506" i="10"/>
  <c r="G506" i="10" s="1"/>
  <c r="H506" i="10" s="1"/>
  <c r="L506" i="10"/>
  <c r="K506" i="10"/>
  <c r="E498" i="10"/>
  <c r="G498" i="10" s="1"/>
  <c r="H498" i="10" s="1"/>
  <c r="K498" i="10"/>
  <c r="L498" i="10"/>
  <c r="E490" i="10"/>
  <c r="G490" i="10" s="1"/>
  <c r="H490" i="10" s="1"/>
  <c r="L490" i="10"/>
  <c r="K490" i="10"/>
  <c r="E482" i="10"/>
  <c r="G482" i="10" s="1"/>
  <c r="H482" i="10" s="1"/>
  <c r="L482" i="10"/>
  <c r="K482" i="10"/>
  <c r="E474" i="10"/>
  <c r="G474" i="10" s="1"/>
  <c r="H474" i="10" s="1"/>
  <c r="L474" i="10"/>
  <c r="K474" i="10"/>
  <c r="E466" i="10"/>
  <c r="G466" i="10" s="1"/>
  <c r="H466" i="10" s="1"/>
  <c r="L466" i="10"/>
  <c r="K466" i="10"/>
  <c r="E458" i="10"/>
  <c r="G458" i="10" s="1"/>
  <c r="H458" i="10" s="1"/>
  <c r="L458" i="10"/>
  <c r="K458" i="10"/>
  <c r="E450" i="10"/>
  <c r="G450" i="10" s="1"/>
  <c r="H450" i="10" s="1"/>
  <c r="L450" i="10"/>
  <c r="K450" i="10"/>
  <c r="E442" i="10"/>
  <c r="G442" i="10" s="1"/>
  <c r="H442" i="10" s="1"/>
  <c r="L442" i="10"/>
  <c r="K442" i="10"/>
  <c r="E434" i="10"/>
  <c r="G434" i="10" s="1"/>
  <c r="H434" i="10" s="1"/>
  <c r="L434" i="10"/>
  <c r="K434" i="10"/>
  <c r="E426" i="10"/>
  <c r="G426" i="10" s="1"/>
  <c r="H426" i="10" s="1"/>
  <c r="L426" i="10"/>
  <c r="K426" i="10"/>
  <c r="E418" i="10"/>
  <c r="G418" i="10" s="1"/>
  <c r="H418" i="10" s="1"/>
  <c r="L418" i="10"/>
  <c r="K418" i="10"/>
  <c r="E410" i="10"/>
  <c r="G410" i="10" s="1"/>
  <c r="H410" i="10" s="1"/>
  <c r="L410" i="10"/>
  <c r="K410" i="10"/>
  <c r="E402" i="10"/>
  <c r="G402" i="10" s="1"/>
  <c r="H402" i="10" s="1"/>
  <c r="L402" i="10"/>
  <c r="K402" i="10"/>
  <c r="E394" i="10"/>
  <c r="G394" i="10" s="1"/>
  <c r="H394" i="10" s="1"/>
  <c r="L394" i="10"/>
  <c r="K394" i="10"/>
  <c r="E386" i="10"/>
  <c r="G386" i="10" s="1"/>
  <c r="H386" i="10" s="1"/>
  <c r="L386" i="10"/>
  <c r="K386" i="10"/>
  <c r="E378" i="10"/>
  <c r="G378" i="10" s="1"/>
  <c r="H378" i="10" s="1"/>
  <c r="L378" i="10"/>
  <c r="K378" i="10"/>
  <c r="E370" i="10"/>
  <c r="G370" i="10" s="1"/>
  <c r="H370" i="10" s="1"/>
  <c r="L370" i="10"/>
  <c r="K370" i="10"/>
  <c r="E362" i="10"/>
  <c r="G362" i="10" s="1"/>
  <c r="H362" i="10" s="1"/>
  <c r="L362" i="10"/>
  <c r="K362" i="10"/>
  <c r="E354" i="10"/>
  <c r="G354" i="10" s="1"/>
  <c r="H354" i="10" s="1"/>
  <c r="L354" i="10"/>
  <c r="K354" i="10"/>
  <c r="E346" i="10"/>
  <c r="G346" i="10" s="1"/>
  <c r="H346" i="10" s="1"/>
  <c r="L346" i="10"/>
  <c r="K346" i="10"/>
  <c r="E338" i="10"/>
  <c r="G338" i="10" s="1"/>
  <c r="H338" i="10" s="1"/>
  <c r="L338" i="10"/>
  <c r="K338" i="10"/>
  <c r="E330" i="10"/>
  <c r="G330" i="10" s="1"/>
  <c r="H330" i="10" s="1"/>
  <c r="L330" i="10"/>
  <c r="K330" i="10"/>
  <c r="E322" i="10"/>
  <c r="G322" i="10" s="1"/>
  <c r="H322" i="10" s="1"/>
  <c r="L322" i="10"/>
  <c r="K322" i="10"/>
  <c r="E314" i="10"/>
  <c r="G314" i="10" s="1"/>
  <c r="H314" i="10" s="1"/>
  <c r="L314" i="10"/>
  <c r="K314" i="10"/>
  <c r="E306" i="10"/>
  <c r="G306" i="10" s="1"/>
  <c r="H306" i="10" s="1"/>
  <c r="L306" i="10"/>
  <c r="K306" i="10"/>
  <c r="E298" i="10"/>
  <c r="G298" i="10" s="1"/>
  <c r="H298" i="10" s="1"/>
  <c r="L298" i="10"/>
  <c r="K298" i="10"/>
  <c r="E290" i="10"/>
  <c r="G290" i="10" s="1"/>
  <c r="H290" i="10" s="1"/>
  <c r="L290" i="10"/>
  <c r="K290" i="10"/>
  <c r="E282" i="10"/>
  <c r="G282" i="10" s="1"/>
  <c r="H282" i="10" s="1"/>
  <c r="L282" i="10"/>
  <c r="K282" i="10"/>
  <c r="E274" i="10"/>
  <c r="G274" i="10" s="1"/>
  <c r="H274" i="10" s="1"/>
  <c r="L274" i="10"/>
  <c r="K274" i="10"/>
  <c r="E266" i="10"/>
  <c r="G266" i="10" s="1"/>
  <c r="H266" i="10" s="1"/>
  <c r="L266" i="10"/>
  <c r="K266" i="10"/>
  <c r="E258" i="10"/>
  <c r="G258" i="10" s="1"/>
  <c r="H258" i="10" s="1"/>
  <c r="L258" i="10"/>
  <c r="K258" i="10"/>
  <c r="E250" i="10"/>
  <c r="G250" i="10" s="1"/>
  <c r="H250" i="10" s="1"/>
  <c r="L250" i="10"/>
  <c r="K250" i="10"/>
  <c r="E242" i="10"/>
  <c r="G242" i="10" s="1"/>
  <c r="H242" i="10" s="1"/>
  <c r="L242" i="10"/>
  <c r="K242" i="10"/>
  <c r="E234" i="10"/>
  <c r="G234" i="10" s="1"/>
  <c r="H234" i="10" s="1"/>
  <c r="L234" i="10"/>
  <c r="K234" i="10"/>
  <c r="E226" i="10"/>
  <c r="L226" i="10"/>
  <c r="K226" i="10"/>
  <c r="F226" i="10"/>
  <c r="E218" i="10"/>
  <c r="L218" i="10"/>
  <c r="K218" i="10"/>
  <c r="F218" i="10"/>
  <c r="E210" i="10"/>
  <c r="L210" i="10"/>
  <c r="K210" i="10"/>
  <c r="F210" i="10"/>
  <c r="E202" i="10"/>
  <c r="L202" i="10"/>
  <c r="K202" i="10"/>
  <c r="F202" i="10"/>
  <c r="E194" i="10"/>
  <c r="L194" i="10"/>
  <c r="K194" i="10"/>
  <c r="F194" i="10"/>
  <c r="E186" i="10"/>
  <c r="L186" i="10"/>
  <c r="K186" i="10"/>
  <c r="F186" i="10"/>
  <c r="E178" i="10"/>
  <c r="L178" i="10"/>
  <c r="K178" i="10"/>
  <c r="F178" i="10"/>
  <c r="E170" i="10"/>
  <c r="L170" i="10"/>
  <c r="K170" i="10"/>
  <c r="F170" i="10"/>
  <c r="E162" i="10"/>
  <c r="L162" i="10"/>
  <c r="K162" i="10"/>
  <c r="F162" i="10"/>
  <c r="E154" i="10"/>
  <c r="L154" i="10"/>
  <c r="K154" i="10"/>
  <c r="F154" i="10"/>
  <c r="E146" i="10"/>
  <c r="L146" i="10"/>
  <c r="K146" i="10"/>
  <c r="F146" i="10"/>
  <c r="E138" i="10"/>
  <c r="L138" i="10"/>
  <c r="K138" i="10"/>
  <c r="F138" i="10"/>
  <c r="E130" i="10"/>
  <c r="L130" i="10"/>
  <c r="K130" i="10"/>
  <c r="F130" i="10"/>
  <c r="E122" i="10"/>
  <c r="L122" i="10"/>
  <c r="K122" i="10"/>
  <c r="F122" i="10"/>
  <c r="E114" i="10"/>
  <c r="L114" i="10"/>
  <c r="K114" i="10"/>
  <c r="F114" i="10"/>
  <c r="E106" i="10"/>
  <c r="L106" i="10"/>
  <c r="K106" i="10"/>
  <c r="F106" i="10"/>
  <c r="E98" i="10"/>
  <c r="L98" i="10"/>
  <c r="K98" i="10"/>
  <c r="F98" i="10"/>
  <c r="E90" i="10"/>
  <c r="L90" i="10"/>
  <c r="K90" i="10"/>
  <c r="F90" i="10"/>
  <c r="E82" i="10"/>
  <c r="L82" i="10"/>
  <c r="K82" i="10"/>
  <c r="F82" i="10"/>
  <c r="E74" i="10"/>
  <c r="L74" i="10"/>
  <c r="K74" i="10"/>
  <c r="F74" i="10"/>
  <c r="E66" i="10"/>
  <c r="L66" i="10"/>
  <c r="K66" i="10"/>
  <c r="F66" i="10"/>
  <c r="E58" i="10"/>
  <c r="L58" i="10"/>
  <c r="K58" i="10"/>
  <c r="F58" i="10"/>
  <c r="E50" i="10"/>
  <c r="L50" i="10"/>
  <c r="K50" i="10"/>
  <c r="F50" i="10"/>
  <c r="E42" i="10"/>
  <c r="L42" i="10"/>
  <c r="K42" i="10"/>
  <c r="F42" i="10"/>
  <c r="E34" i="10"/>
  <c r="L34" i="10"/>
  <c r="K34" i="10"/>
  <c r="F34" i="10"/>
  <c r="E26" i="10"/>
  <c r="L26" i="10"/>
  <c r="K26" i="10"/>
  <c r="F26" i="10"/>
  <c r="E18" i="10"/>
  <c r="L18" i="10"/>
  <c r="K18" i="10"/>
  <c r="F18" i="10"/>
  <c r="E10" i="10"/>
  <c r="L10" i="10"/>
  <c r="K10" i="10"/>
  <c r="F10" i="10"/>
  <c r="F2" i="10"/>
  <c r="F882" i="10"/>
  <c r="F874" i="10"/>
  <c r="F866" i="10"/>
  <c r="F850" i="10"/>
  <c r="F834" i="10"/>
  <c r="F818" i="10"/>
  <c r="E889" i="10"/>
  <c r="L889" i="10"/>
  <c r="K889" i="10"/>
  <c r="E881" i="10"/>
  <c r="G881" i="10" s="1"/>
  <c r="H881" i="10" s="1"/>
  <c r="L881" i="10"/>
  <c r="K881" i="10"/>
  <c r="E873" i="10"/>
  <c r="L873" i="10"/>
  <c r="K873" i="10"/>
  <c r="E865" i="10"/>
  <c r="L865" i="10"/>
  <c r="K865" i="10"/>
  <c r="E857" i="10"/>
  <c r="L857" i="10"/>
  <c r="K857" i="10"/>
  <c r="E849" i="10"/>
  <c r="L849" i="10"/>
  <c r="K849" i="10"/>
  <c r="E841" i="10"/>
  <c r="L841" i="10"/>
  <c r="K841" i="10"/>
  <c r="E833" i="10"/>
  <c r="L833" i="10"/>
  <c r="K833" i="10"/>
  <c r="E825" i="10"/>
  <c r="L825" i="10"/>
  <c r="K825" i="10"/>
  <c r="E817" i="10"/>
  <c r="G817" i="10" s="1"/>
  <c r="H817" i="10" s="1"/>
  <c r="K817" i="10"/>
  <c r="L817" i="10"/>
  <c r="E809" i="10"/>
  <c r="L809" i="10"/>
  <c r="K809" i="10"/>
  <c r="E801" i="10"/>
  <c r="L801" i="10"/>
  <c r="K801" i="10"/>
  <c r="E793" i="10"/>
  <c r="L793" i="10"/>
  <c r="K793" i="10"/>
  <c r="E785" i="10"/>
  <c r="K785" i="10"/>
  <c r="L785" i="10"/>
  <c r="E777" i="10"/>
  <c r="L777" i="10"/>
  <c r="K777" i="10"/>
  <c r="E769" i="10"/>
  <c r="L769" i="10"/>
  <c r="K769" i="10"/>
  <c r="E761" i="10"/>
  <c r="K761" i="10"/>
  <c r="L761" i="10"/>
  <c r="E753" i="10"/>
  <c r="G753" i="10" s="1"/>
  <c r="H753" i="10" s="1"/>
  <c r="L753" i="10"/>
  <c r="K753" i="10"/>
  <c r="E745" i="10"/>
  <c r="K745" i="10"/>
  <c r="L745" i="10"/>
  <c r="E737" i="10"/>
  <c r="L737" i="10"/>
  <c r="K737" i="10"/>
  <c r="E729" i="10"/>
  <c r="L729" i="10"/>
  <c r="K729" i="10"/>
  <c r="E721" i="10"/>
  <c r="L721" i="10"/>
  <c r="K721" i="10"/>
  <c r="E713" i="10"/>
  <c r="L713" i="10"/>
  <c r="K713" i="10"/>
  <c r="E705" i="10"/>
  <c r="L705" i="10"/>
  <c r="K705" i="10"/>
  <c r="E697" i="10"/>
  <c r="K697" i="10"/>
  <c r="L697" i="10"/>
  <c r="E689" i="10"/>
  <c r="G689" i="10" s="1"/>
  <c r="H689" i="10" s="1"/>
  <c r="L689" i="10"/>
  <c r="K689" i="10"/>
  <c r="E681" i="10"/>
  <c r="L681" i="10"/>
  <c r="K681" i="10"/>
  <c r="E673" i="10"/>
  <c r="L673" i="10"/>
  <c r="K673" i="10"/>
  <c r="E665" i="10"/>
  <c r="L665" i="10"/>
  <c r="K665" i="10"/>
  <c r="E657" i="10"/>
  <c r="L657" i="10"/>
  <c r="K657" i="10"/>
  <c r="E649" i="10"/>
  <c r="L649" i="10"/>
  <c r="K649" i="10"/>
  <c r="E641" i="10"/>
  <c r="L641" i="10"/>
  <c r="K641" i="10"/>
  <c r="E633" i="10"/>
  <c r="L633" i="10"/>
  <c r="K633" i="10"/>
  <c r="E625" i="10"/>
  <c r="G625" i="10" s="1"/>
  <c r="H625" i="10" s="1"/>
  <c r="L625" i="10"/>
  <c r="K625" i="10"/>
  <c r="E617" i="10"/>
  <c r="L617" i="10"/>
  <c r="K617" i="10"/>
  <c r="E609" i="10"/>
  <c r="L609" i="10"/>
  <c r="K609" i="10"/>
  <c r="E601" i="10"/>
  <c r="L601" i="10"/>
  <c r="K601" i="10"/>
  <c r="E593" i="10"/>
  <c r="L593" i="10"/>
  <c r="K593" i="10"/>
  <c r="E585" i="10"/>
  <c r="L585" i="10"/>
  <c r="K585" i="10"/>
  <c r="E577" i="10"/>
  <c r="L577" i="10"/>
  <c r="K577" i="10"/>
  <c r="E569" i="10"/>
  <c r="L569" i="10"/>
  <c r="K569" i="10"/>
  <c r="E561" i="10"/>
  <c r="G561" i="10" s="1"/>
  <c r="H561" i="10" s="1"/>
  <c r="L561" i="10"/>
  <c r="K561" i="10"/>
  <c r="E553" i="10"/>
  <c r="L553" i="10"/>
  <c r="K553" i="10"/>
  <c r="E545" i="10"/>
  <c r="L545" i="10"/>
  <c r="K545" i="10"/>
  <c r="E537" i="10"/>
  <c r="L537" i="10"/>
  <c r="K537" i="10"/>
  <c r="E529" i="10"/>
  <c r="L529" i="10"/>
  <c r="K529" i="10"/>
  <c r="E521" i="10"/>
  <c r="L521" i="10"/>
  <c r="K521" i="10"/>
  <c r="E513" i="10"/>
  <c r="L513" i="10"/>
  <c r="K513" i="10"/>
  <c r="E505" i="10"/>
  <c r="L505" i="10"/>
  <c r="K505" i="10"/>
  <c r="E497" i="10"/>
  <c r="G497" i="10" s="1"/>
  <c r="H497" i="10" s="1"/>
  <c r="L497" i="10"/>
  <c r="K497" i="10"/>
  <c r="E489" i="10"/>
  <c r="L489" i="10"/>
  <c r="K489" i="10"/>
  <c r="E481" i="10"/>
  <c r="L481" i="10"/>
  <c r="K481" i="10"/>
  <c r="E473" i="10"/>
  <c r="L473" i="10"/>
  <c r="K473" i="10"/>
  <c r="E465" i="10"/>
  <c r="L465" i="10"/>
  <c r="K465" i="10"/>
  <c r="E457" i="10"/>
  <c r="L457" i="10"/>
  <c r="K457" i="10"/>
  <c r="E449" i="10"/>
  <c r="L449" i="10"/>
  <c r="K449" i="10"/>
  <c r="E441" i="10"/>
  <c r="L441" i="10"/>
  <c r="K441" i="10"/>
  <c r="E433" i="10"/>
  <c r="G433" i="10" s="1"/>
  <c r="H433" i="10" s="1"/>
  <c r="L433" i="10"/>
  <c r="K433" i="10"/>
  <c r="E425" i="10"/>
  <c r="L425" i="10"/>
  <c r="K425" i="10"/>
  <c r="E417" i="10"/>
  <c r="L417" i="10"/>
  <c r="K417" i="10"/>
  <c r="E409" i="10"/>
  <c r="L409" i="10"/>
  <c r="K409" i="10"/>
  <c r="E401" i="10"/>
  <c r="L401" i="10"/>
  <c r="K401" i="10"/>
  <c r="E393" i="10"/>
  <c r="L393" i="10"/>
  <c r="K393" i="10"/>
  <c r="E385" i="10"/>
  <c r="L385" i="10"/>
  <c r="K385" i="10"/>
  <c r="E377" i="10"/>
  <c r="L377" i="10"/>
  <c r="K377" i="10"/>
  <c r="E369" i="10"/>
  <c r="G369" i="10" s="1"/>
  <c r="H369" i="10" s="1"/>
  <c r="L369" i="10"/>
  <c r="K369" i="10"/>
  <c r="E361" i="10"/>
  <c r="L361" i="10"/>
  <c r="K361" i="10"/>
  <c r="E353" i="10"/>
  <c r="L353" i="10"/>
  <c r="K353" i="10"/>
  <c r="E345" i="10"/>
  <c r="L345" i="10"/>
  <c r="K345" i="10"/>
  <c r="E337" i="10"/>
  <c r="L337" i="10"/>
  <c r="K337" i="10"/>
  <c r="E329" i="10"/>
  <c r="L329" i="10"/>
  <c r="K329" i="10"/>
  <c r="E321" i="10"/>
  <c r="L321" i="10"/>
  <c r="K321" i="10"/>
  <c r="E313" i="10"/>
  <c r="L313" i="10"/>
  <c r="K313" i="10"/>
  <c r="E305" i="10"/>
  <c r="G305" i="10" s="1"/>
  <c r="H305" i="10" s="1"/>
  <c r="L305" i="10"/>
  <c r="K305" i="10"/>
  <c r="E297" i="10"/>
  <c r="L297" i="10"/>
  <c r="K297" i="10"/>
  <c r="E289" i="10"/>
  <c r="L289" i="10"/>
  <c r="K289" i="10"/>
  <c r="E281" i="10"/>
  <c r="L281" i="10"/>
  <c r="K281" i="10"/>
  <c r="E273" i="10"/>
  <c r="L273" i="10"/>
  <c r="K273" i="10"/>
  <c r="E265" i="10"/>
  <c r="L265" i="10"/>
  <c r="K265" i="10"/>
  <c r="E257" i="10"/>
  <c r="L257" i="10"/>
  <c r="K257" i="10"/>
  <c r="E249" i="10"/>
  <c r="L249" i="10"/>
  <c r="K249" i="10"/>
  <c r="E241" i="10"/>
  <c r="G241" i="10" s="1"/>
  <c r="H241" i="10" s="1"/>
  <c r="L241" i="10"/>
  <c r="K241" i="10"/>
  <c r="E233" i="10"/>
  <c r="L233" i="10"/>
  <c r="K233" i="10"/>
  <c r="E225" i="10"/>
  <c r="G225" i="10" s="1"/>
  <c r="H225" i="10" s="1"/>
  <c r="L225" i="10"/>
  <c r="K225" i="10"/>
  <c r="E217" i="10"/>
  <c r="G217" i="10" s="1"/>
  <c r="H217" i="10" s="1"/>
  <c r="L217" i="10"/>
  <c r="K217" i="10"/>
  <c r="E209" i="10"/>
  <c r="G209" i="10" s="1"/>
  <c r="H209" i="10" s="1"/>
  <c r="L209" i="10"/>
  <c r="K209" i="10"/>
  <c r="E201" i="10"/>
  <c r="G201" i="10" s="1"/>
  <c r="H201" i="10" s="1"/>
  <c r="L201" i="10"/>
  <c r="K201" i="10"/>
  <c r="E193" i="10"/>
  <c r="G193" i="10" s="1"/>
  <c r="H193" i="10" s="1"/>
  <c r="L193" i="10"/>
  <c r="K193" i="10"/>
  <c r="E185" i="10"/>
  <c r="G185" i="10" s="1"/>
  <c r="H185" i="10" s="1"/>
  <c r="L185" i="10"/>
  <c r="K185" i="10"/>
  <c r="E177" i="10"/>
  <c r="G177" i="10" s="1"/>
  <c r="H177" i="10" s="1"/>
  <c r="L177" i="10"/>
  <c r="K177" i="10"/>
  <c r="E169" i="10"/>
  <c r="G169" i="10" s="1"/>
  <c r="H169" i="10" s="1"/>
  <c r="L169" i="10"/>
  <c r="K169" i="10"/>
  <c r="E161" i="10"/>
  <c r="G161" i="10" s="1"/>
  <c r="H161" i="10" s="1"/>
  <c r="L161" i="10"/>
  <c r="K161" i="10"/>
  <c r="E153" i="10"/>
  <c r="L153" i="10"/>
  <c r="K153" i="10"/>
  <c r="F153" i="10"/>
  <c r="E145" i="10"/>
  <c r="L145" i="10"/>
  <c r="K145" i="10"/>
  <c r="F145" i="10"/>
  <c r="E137" i="10"/>
  <c r="L137" i="10"/>
  <c r="K137" i="10"/>
  <c r="F137" i="10"/>
  <c r="E129" i="10"/>
  <c r="L129" i="10"/>
  <c r="K129" i="10"/>
  <c r="F129" i="10"/>
  <c r="E121" i="10"/>
  <c r="L121" i="10"/>
  <c r="K121" i="10"/>
  <c r="F121" i="10"/>
  <c r="E113" i="10"/>
  <c r="L113" i="10"/>
  <c r="K113" i="10"/>
  <c r="F113" i="10"/>
  <c r="E105" i="10"/>
  <c r="L105" i="10"/>
  <c r="K105" i="10"/>
  <c r="F105" i="10"/>
  <c r="E97" i="10"/>
  <c r="L97" i="10"/>
  <c r="K97" i="10"/>
  <c r="F97" i="10"/>
  <c r="E89" i="10"/>
  <c r="L89" i="10"/>
  <c r="K89" i="10"/>
  <c r="F89" i="10"/>
  <c r="E81" i="10"/>
  <c r="L81" i="10"/>
  <c r="K81" i="10"/>
  <c r="F81" i="10"/>
  <c r="E73" i="10"/>
  <c r="L73" i="10"/>
  <c r="K73" i="10"/>
  <c r="F73" i="10"/>
  <c r="E65" i="10"/>
  <c r="L65" i="10"/>
  <c r="K65" i="10"/>
  <c r="F65" i="10"/>
  <c r="E57" i="10"/>
  <c r="L57" i="10"/>
  <c r="K57" i="10"/>
  <c r="F57" i="10"/>
  <c r="E49" i="10"/>
  <c r="L49" i="10"/>
  <c r="K49" i="10"/>
  <c r="F49" i="10"/>
  <c r="E41" i="10"/>
  <c r="L41" i="10"/>
  <c r="K41" i="10"/>
  <c r="F41" i="10"/>
  <c r="E33" i="10"/>
  <c r="L33" i="10"/>
  <c r="K33" i="10"/>
  <c r="F33" i="10"/>
  <c r="E25" i="10"/>
  <c r="L25" i="10"/>
  <c r="K25" i="10"/>
  <c r="F25" i="10"/>
  <c r="E17" i="10"/>
  <c r="L17" i="10"/>
  <c r="K17" i="10"/>
  <c r="F17" i="10"/>
  <c r="E9" i="10"/>
  <c r="L9" i="10"/>
  <c r="K9" i="10"/>
  <c r="F9" i="10"/>
  <c r="F889" i="10"/>
  <c r="F881" i="10"/>
  <c r="F873" i="10"/>
  <c r="F865" i="10"/>
  <c r="F857" i="10"/>
  <c r="F849" i="10"/>
  <c r="F841" i="10"/>
  <c r="F833" i="10"/>
  <c r="F825" i="10"/>
  <c r="F817" i="10"/>
  <c r="F809" i="10"/>
  <c r="F801" i="10"/>
  <c r="F793" i="10"/>
  <c r="F785" i="10"/>
  <c r="F777" i="10"/>
  <c r="F769" i="10"/>
  <c r="F761" i="10"/>
  <c r="F753" i="10"/>
  <c r="F745" i="10"/>
  <c r="F737" i="10"/>
  <c r="F729" i="10"/>
  <c r="F721" i="10"/>
  <c r="F713" i="10"/>
  <c r="F705" i="10"/>
  <c r="F697" i="10"/>
  <c r="F689" i="10"/>
  <c r="F681" i="10"/>
  <c r="F673" i="10"/>
  <c r="F665" i="10"/>
  <c r="F657" i="10"/>
  <c r="F649" i="10"/>
  <c r="F641" i="10"/>
  <c r="F633" i="10"/>
  <c r="F625" i="10"/>
  <c r="F617" i="10"/>
  <c r="F609" i="10"/>
  <c r="F601" i="10"/>
  <c r="F593" i="10"/>
  <c r="F585" i="10"/>
  <c r="F577" i="10"/>
  <c r="F569" i="10"/>
  <c r="F561" i="10"/>
  <c r="F553" i="10"/>
  <c r="F545" i="10"/>
  <c r="F537" i="10"/>
  <c r="F529" i="10"/>
  <c r="F521" i="10"/>
  <c r="F513" i="10"/>
  <c r="F505" i="10"/>
  <c r="F497" i="10"/>
  <c r="F489" i="10"/>
  <c r="F481" i="10"/>
  <c r="F473" i="10"/>
  <c r="F465" i="10"/>
  <c r="F457" i="10"/>
  <c r="F449" i="10"/>
  <c r="F441" i="10"/>
  <c r="F433" i="10"/>
  <c r="F425" i="10"/>
  <c r="F417" i="10"/>
  <c r="F409" i="10"/>
  <c r="F401" i="10"/>
  <c r="F393" i="10"/>
  <c r="F385" i="10"/>
  <c r="F377" i="10"/>
  <c r="F369" i="10"/>
  <c r="F361" i="10"/>
  <c r="F353" i="10"/>
  <c r="F345" i="10"/>
  <c r="F337" i="10"/>
  <c r="F329" i="10"/>
  <c r="F321" i="10"/>
  <c r="F313" i="10"/>
  <c r="F305" i="10"/>
  <c r="F297" i="10"/>
  <c r="F289" i="10"/>
  <c r="F281" i="10"/>
  <c r="F273" i="10"/>
  <c r="F265" i="10"/>
  <c r="F257" i="10"/>
  <c r="F249" i="10"/>
  <c r="F241" i="10"/>
  <c r="F233" i="10"/>
  <c r="F223" i="10"/>
  <c r="F203" i="10"/>
  <c r="F183" i="10"/>
  <c r="F159" i="10"/>
  <c r="F95" i="10"/>
  <c r="F31" i="10"/>
  <c r="L2" i="9"/>
  <c r="M5" i="9"/>
  <c r="M4" i="9"/>
  <c r="M3" i="9"/>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182"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37"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92"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47" i="7"/>
  <c r="G648" i="10" l="1"/>
  <c r="H648" i="10" s="1"/>
  <c r="G744" i="10"/>
  <c r="H744" i="10" s="1"/>
  <c r="G776" i="10"/>
  <c r="H776" i="10" s="1"/>
  <c r="G792" i="10"/>
  <c r="H792" i="10" s="1"/>
  <c r="G808" i="10"/>
  <c r="H808" i="10" s="1"/>
  <c r="G41" i="10"/>
  <c r="H41" i="10" s="1"/>
  <c r="G105" i="10"/>
  <c r="H105" i="10" s="1"/>
  <c r="I105" i="10" s="1"/>
  <c r="G668" i="10"/>
  <c r="H668" i="10" s="1"/>
  <c r="I668" i="10" s="1"/>
  <c r="G283" i="10"/>
  <c r="H283" i="10" s="1"/>
  <c r="G347" i="10"/>
  <c r="H347" i="10" s="1"/>
  <c r="I347" i="10" s="1"/>
  <c r="G475" i="10"/>
  <c r="H475" i="10" s="1"/>
  <c r="I475" i="10" s="1"/>
  <c r="G539" i="10"/>
  <c r="H539" i="10" s="1"/>
  <c r="G603" i="10"/>
  <c r="H603" i="10" s="1"/>
  <c r="G667" i="10"/>
  <c r="H667" i="10" s="1"/>
  <c r="G731" i="10"/>
  <c r="H731" i="10" s="1"/>
  <c r="I731" i="10" s="1"/>
  <c r="G795" i="10"/>
  <c r="H795" i="10" s="1"/>
  <c r="I795" i="10" s="1"/>
  <c r="G859" i="10"/>
  <c r="H859" i="10" s="1"/>
  <c r="G620" i="10"/>
  <c r="H620" i="10" s="1"/>
  <c r="G820" i="10"/>
  <c r="H820" i="10" s="1"/>
  <c r="I820" i="10" s="1"/>
  <c r="G246" i="10"/>
  <c r="H246" i="10" s="1"/>
  <c r="G382" i="10"/>
  <c r="H382" i="10" s="1"/>
  <c r="G542" i="10"/>
  <c r="H542" i="10" s="1"/>
  <c r="I542" i="10" s="1"/>
  <c r="G686" i="10"/>
  <c r="H686" i="10" s="1"/>
  <c r="I686" i="10" s="1"/>
  <c r="G830" i="10"/>
  <c r="H830" i="10" s="1"/>
  <c r="I830" i="10" s="1"/>
  <c r="G16" i="10"/>
  <c r="H16" i="10" s="1"/>
  <c r="G40" i="10"/>
  <c r="H40" i="10" s="1"/>
  <c r="I40" i="10" s="1"/>
  <c r="G64" i="10"/>
  <c r="H64" i="10" s="1"/>
  <c r="G96" i="10"/>
  <c r="H96" i="10" s="1"/>
  <c r="G120" i="10"/>
  <c r="H120" i="10" s="1"/>
  <c r="G144" i="10"/>
  <c r="H144" i="10" s="1"/>
  <c r="I144" i="10" s="1"/>
  <c r="G168" i="10"/>
  <c r="H168" i="10" s="1"/>
  <c r="J168" i="10" s="1"/>
  <c r="G200" i="10"/>
  <c r="H200" i="10" s="1"/>
  <c r="I200" i="10" s="1"/>
  <c r="G272" i="10"/>
  <c r="H272" i="10" s="1"/>
  <c r="G239" i="10"/>
  <c r="H239" i="10" s="1"/>
  <c r="J239" i="10" s="1"/>
  <c r="G303" i="10"/>
  <c r="H303" i="10" s="1"/>
  <c r="I303" i="10" s="1"/>
  <c r="G367" i="10"/>
  <c r="H367" i="10" s="1"/>
  <c r="G431" i="10"/>
  <c r="H431" i="10" s="1"/>
  <c r="G495" i="10"/>
  <c r="H495" i="10" s="1"/>
  <c r="J495" i="10" s="1"/>
  <c r="G559" i="10"/>
  <c r="H559" i="10" s="1"/>
  <c r="I559" i="10" s="1"/>
  <c r="G623" i="10"/>
  <c r="H623" i="10" s="1"/>
  <c r="I623" i="10" s="1"/>
  <c r="G687" i="10"/>
  <c r="H687" i="10" s="1"/>
  <c r="G751" i="10"/>
  <c r="H751" i="10" s="1"/>
  <c r="J751" i="10" s="1"/>
  <c r="G815" i="10"/>
  <c r="H815" i="10" s="1"/>
  <c r="I815" i="10" s="1"/>
  <c r="G879" i="10"/>
  <c r="H879" i="10" s="1"/>
  <c r="G9" i="10"/>
  <c r="H9" i="10" s="1"/>
  <c r="G73" i="10"/>
  <c r="H73" i="10" s="1"/>
  <c r="G137" i="10"/>
  <c r="H137" i="10" s="1"/>
  <c r="J137" i="10" s="1"/>
  <c r="G196" i="10"/>
  <c r="H196" i="10" s="1"/>
  <c r="I196" i="10" s="1"/>
  <c r="G860" i="10"/>
  <c r="H860" i="10" s="1"/>
  <c r="G411" i="10"/>
  <c r="H411" i="10" s="1"/>
  <c r="G4" i="10"/>
  <c r="H4" i="10" s="1"/>
  <c r="G28" i="10"/>
  <c r="H28" i="10" s="1"/>
  <c r="G44" i="10"/>
  <c r="H44" i="10" s="1"/>
  <c r="G76" i="10"/>
  <c r="H76" i="10" s="1"/>
  <c r="G116" i="10"/>
  <c r="H116" i="10" s="1"/>
  <c r="G156" i="10"/>
  <c r="H156" i="10" s="1"/>
  <c r="I156" i="10" s="1"/>
  <c r="G212" i="10"/>
  <c r="H212" i="10" s="1"/>
  <c r="G516" i="10"/>
  <c r="H516" i="10" s="1"/>
  <c r="G25" i="10"/>
  <c r="H25" i="10" s="1"/>
  <c r="G89" i="10"/>
  <c r="H89" i="10" s="1"/>
  <c r="G153" i="10"/>
  <c r="H153" i="10" s="1"/>
  <c r="G224" i="10"/>
  <c r="H224" i="10" s="1"/>
  <c r="G868" i="10"/>
  <c r="H868" i="10" s="1"/>
  <c r="I868" i="10" s="1"/>
  <c r="G834" i="10"/>
  <c r="H834" i="10" s="1"/>
  <c r="I834" i="10" s="1"/>
  <c r="G708" i="10"/>
  <c r="H708" i="10" s="1"/>
  <c r="G227" i="10"/>
  <c r="H227" i="10" s="1"/>
  <c r="G291" i="10"/>
  <c r="H291" i="10" s="1"/>
  <c r="G355" i="10"/>
  <c r="H355" i="10" s="1"/>
  <c r="G419" i="10"/>
  <c r="H419" i="10" s="1"/>
  <c r="G483" i="10"/>
  <c r="H483" i="10" s="1"/>
  <c r="G547" i="10"/>
  <c r="H547" i="10" s="1"/>
  <c r="I547" i="10" s="1"/>
  <c r="G611" i="10"/>
  <c r="H611" i="10" s="1"/>
  <c r="I611" i="10" s="1"/>
  <c r="G675" i="10"/>
  <c r="H675" i="10" s="1"/>
  <c r="G739" i="10"/>
  <c r="H739" i="10" s="1"/>
  <c r="G803" i="10"/>
  <c r="H803" i="10" s="1"/>
  <c r="G867" i="10"/>
  <c r="H867" i="10" s="1"/>
  <c r="G273" i="10"/>
  <c r="H273" i="10" s="1"/>
  <c r="G337" i="10"/>
  <c r="H337" i="10" s="1"/>
  <c r="G401" i="10"/>
  <c r="H401" i="10" s="1"/>
  <c r="I401" i="10" s="1"/>
  <c r="G465" i="10"/>
  <c r="H465" i="10" s="1"/>
  <c r="I465" i="10" s="1"/>
  <c r="G529" i="10"/>
  <c r="H529" i="10" s="1"/>
  <c r="G593" i="10"/>
  <c r="H593" i="10" s="1"/>
  <c r="G657" i="10"/>
  <c r="H657" i="10" s="1"/>
  <c r="G721" i="10"/>
  <c r="H721" i="10" s="1"/>
  <c r="G785" i="10"/>
  <c r="H785" i="10" s="1"/>
  <c r="G849" i="10"/>
  <c r="H849" i="10" s="1"/>
  <c r="G57" i="10"/>
  <c r="H57" i="10" s="1"/>
  <c r="I57" i="10" s="1"/>
  <c r="G121" i="10"/>
  <c r="H121" i="10" s="1"/>
  <c r="I121" i="10" s="1"/>
  <c r="G740" i="10"/>
  <c r="H740" i="10" s="1"/>
  <c r="G320" i="10"/>
  <c r="H320" i="10" s="1"/>
  <c r="G384" i="10"/>
  <c r="H384" i="10" s="1"/>
  <c r="G424" i="10"/>
  <c r="H424" i="10" s="1"/>
  <c r="G440" i="10"/>
  <c r="H440" i="10" s="1"/>
  <c r="G456" i="10"/>
  <c r="H456" i="10" s="1"/>
  <c r="G472" i="10"/>
  <c r="H472" i="10" s="1"/>
  <c r="J472" i="10" s="1"/>
  <c r="G488" i="10"/>
  <c r="H488" i="10" s="1"/>
  <c r="J488" i="10" s="1"/>
  <c r="G504" i="10"/>
  <c r="H504" i="10" s="1"/>
  <c r="G520" i="10"/>
  <c r="H520" i="10" s="1"/>
  <c r="G536" i="10"/>
  <c r="H536" i="10" s="1"/>
  <c r="G552" i="10"/>
  <c r="H552" i="10" s="1"/>
  <c r="G568" i="10"/>
  <c r="H568" i="10" s="1"/>
  <c r="G584" i="10"/>
  <c r="H584" i="10" s="1"/>
  <c r="G600" i="10"/>
  <c r="H600" i="10" s="1"/>
  <c r="J600" i="10" s="1"/>
  <c r="G616" i="10"/>
  <c r="H616" i="10" s="1"/>
  <c r="I616" i="10" s="1"/>
  <c r="G265" i="10"/>
  <c r="H265" i="10" s="1"/>
  <c r="I265" i="10" s="1"/>
  <c r="G329" i="10"/>
  <c r="H329" i="10" s="1"/>
  <c r="G393" i="10"/>
  <c r="H393" i="10" s="1"/>
  <c r="J393" i="10" s="1"/>
  <c r="G457" i="10"/>
  <c r="H457" i="10" s="1"/>
  <c r="G521" i="10"/>
  <c r="H521" i="10" s="1"/>
  <c r="I521" i="10" s="1"/>
  <c r="G585" i="10"/>
  <c r="H585" i="10" s="1"/>
  <c r="G649" i="10"/>
  <c r="H649" i="10" s="1"/>
  <c r="I649" i="10" s="1"/>
  <c r="G713" i="10"/>
  <c r="H713" i="10" s="1"/>
  <c r="I713" i="10" s="1"/>
  <c r="G777" i="10"/>
  <c r="H777" i="10" s="1"/>
  <c r="G841" i="10"/>
  <c r="H841" i="10" s="1"/>
  <c r="G850" i="10"/>
  <c r="H850" i="10" s="1"/>
  <c r="I850" i="10" s="1"/>
  <c r="G243" i="10"/>
  <c r="H243" i="10" s="1"/>
  <c r="G307" i="10"/>
  <c r="H307" i="10" s="1"/>
  <c r="G371" i="10"/>
  <c r="H371" i="10" s="1"/>
  <c r="G435" i="10"/>
  <c r="H435" i="10" s="1"/>
  <c r="I435" i="10" s="1"/>
  <c r="G499" i="10"/>
  <c r="H499" i="10" s="1"/>
  <c r="I499" i="10" s="1"/>
  <c r="G563" i="10"/>
  <c r="H563" i="10" s="1"/>
  <c r="G627" i="10"/>
  <c r="H627" i="10" s="1"/>
  <c r="G691" i="10"/>
  <c r="H691" i="10" s="1"/>
  <c r="G755" i="10"/>
  <c r="H755" i="10" s="1"/>
  <c r="G819" i="10"/>
  <c r="H819" i="10" s="1"/>
  <c r="I819" i="10" s="1"/>
  <c r="G883" i="10"/>
  <c r="H883" i="10" s="1"/>
  <c r="G700" i="10"/>
  <c r="H700" i="10" s="1"/>
  <c r="I700" i="10" s="1"/>
  <c r="G229" i="10"/>
  <c r="H229" i="10" s="1"/>
  <c r="I229" i="10" s="1"/>
  <c r="G293" i="10"/>
  <c r="H293" i="10" s="1"/>
  <c r="G357" i="10"/>
  <c r="H357" i="10" s="1"/>
  <c r="G421" i="10"/>
  <c r="H421" i="10" s="1"/>
  <c r="G485" i="10"/>
  <c r="H485" i="10" s="1"/>
  <c r="G549" i="10"/>
  <c r="H549" i="10" s="1"/>
  <c r="G613" i="10"/>
  <c r="H613" i="10" s="1"/>
  <c r="G677" i="10"/>
  <c r="H677" i="10" s="1"/>
  <c r="I677" i="10" s="1"/>
  <c r="G741" i="10"/>
  <c r="H741" i="10" s="1"/>
  <c r="I741" i="10" s="1"/>
  <c r="G805" i="10"/>
  <c r="H805" i="10" s="1"/>
  <c r="G869" i="10"/>
  <c r="H869" i="10" s="1"/>
  <c r="G352" i="10"/>
  <c r="H352" i="10" s="1"/>
  <c r="G7" i="10"/>
  <c r="H7" i="10" s="1"/>
  <c r="G71" i="10"/>
  <c r="H71" i="10" s="1"/>
  <c r="G135" i="10"/>
  <c r="H135" i="10" s="1"/>
  <c r="I135" i="10" s="1"/>
  <c r="G199" i="10"/>
  <c r="H199" i="10" s="1"/>
  <c r="J199" i="10" s="1"/>
  <c r="G263" i="10"/>
  <c r="H263" i="10" s="1"/>
  <c r="I263" i="10" s="1"/>
  <c r="G327" i="10"/>
  <c r="H327" i="10" s="1"/>
  <c r="G391" i="10"/>
  <c r="H391" i="10" s="1"/>
  <c r="I391" i="10" s="1"/>
  <c r="G455" i="10"/>
  <c r="H455" i="10" s="1"/>
  <c r="I455" i="10" s="1"/>
  <c r="G519" i="10"/>
  <c r="H519" i="10" s="1"/>
  <c r="G583" i="10"/>
  <c r="H583" i="10" s="1"/>
  <c r="G647" i="10"/>
  <c r="H647" i="10" s="1"/>
  <c r="I647" i="10" s="1"/>
  <c r="G711" i="10"/>
  <c r="H711" i="10" s="1"/>
  <c r="J711" i="10" s="1"/>
  <c r="G775" i="10"/>
  <c r="H775" i="10" s="1"/>
  <c r="I775" i="10" s="1"/>
  <c r="G839" i="10"/>
  <c r="H839" i="10" s="1"/>
  <c r="I839" i="10" s="1"/>
  <c r="G652" i="10"/>
  <c r="H652" i="10" s="1"/>
  <c r="I652" i="10" s="1"/>
  <c r="G588" i="10"/>
  <c r="H588" i="10" s="1"/>
  <c r="I588" i="10" s="1"/>
  <c r="G540" i="10"/>
  <c r="H540" i="10" s="1"/>
  <c r="G302" i="10"/>
  <c r="H302" i="10" s="1"/>
  <c r="G470" i="10"/>
  <c r="H470" i="10" s="1"/>
  <c r="G614" i="10"/>
  <c r="H614" i="10" s="1"/>
  <c r="J614" i="10" s="1"/>
  <c r="G758" i="10"/>
  <c r="H758" i="10" s="1"/>
  <c r="I758" i="10" s="1"/>
  <c r="G886" i="10"/>
  <c r="H886" i="10" s="1"/>
  <c r="I369" i="10"/>
  <c r="J369" i="10"/>
  <c r="I817" i="10"/>
  <c r="J817" i="10"/>
  <c r="I498" i="10"/>
  <c r="J498" i="10"/>
  <c r="I219" i="10"/>
  <c r="J219" i="10"/>
  <c r="I283" i="10"/>
  <c r="J283" i="10"/>
  <c r="I411" i="10"/>
  <c r="J411" i="10"/>
  <c r="I539" i="10"/>
  <c r="J539" i="10"/>
  <c r="I603" i="10"/>
  <c r="J603" i="10"/>
  <c r="I667" i="10"/>
  <c r="J667" i="10"/>
  <c r="I859" i="10"/>
  <c r="J859" i="10"/>
  <c r="I268" i="10"/>
  <c r="J268" i="10"/>
  <c r="I452" i="10"/>
  <c r="J452" i="10"/>
  <c r="I620" i="10"/>
  <c r="J620" i="10"/>
  <c r="I269" i="10"/>
  <c r="J269" i="10"/>
  <c r="I333" i="10"/>
  <c r="J333" i="10"/>
  <c r="I397" i="10"/>
  <c r="J397" i="10"/>
  <c r="I461" i="10"/>
  <c r="J461" i="10"/>
  <c r="I525" i="10"/>
  <c r="J525" i="10"/>
  <c r="I589" i="10"/>
  <c r="J589" i="10"/>
  <c r="I653" i="10"/>
  <c r="J653" i="10"/>
  <c r="I717" i="10"/>
  <c r="J717" i="10"/>
  <c r="I781" i="10"/>
  <c r="J781" i="10"/>
  <c r="I845" i="10"/>
  <c r="J845" i="10"/>
  <c r="I294" i="10"/>
  <c r="J294" i="10"/>
  <c r="I398" i="10"/>
  <c r="J398" i="10"/>
  <c r="I510" i="10"/>
  <c r="J510" i="10"/>
  <c r="I622" i="10"/>
  <c r="J622" i="10"/>
  <c r="I742" i="10"/>
  <c r="J742" i="10"/>
  <c r="I862" i="10"/>
  <c r="J862" i="10"/>
  <c r="I280" i="10"/>
  <c r="J280" i="10"/>
  <c r="I246" i="10"/>
  <c r="J246" i="10"/>
  <c r="I382" i="10"/>
  <c r="J382" i="10"/>
  <c r="I16" i="10"/>
  <c r="J16" i="10"/>
  <c r="I64" i="10"/>
  <c r="J64" i="10"/>
  <c r="I96" i="10"/>
  <c r="J96" i="10"/>
  <c r="I120" i="10"/>
  <c r="J120" i="10"/>
  <c r="I272" i="10"/>
  <c r="J272" i="10"/>
  <c r="G47" i="10"/>
  <c r="H47" i="10" s="1"/>
  <c r="G111" i="10"/>
  <c r="H111" i="10" s="1"/>
  <c r="G175" i="10"/>
  <c r="H175" i="10" s="1"/>
  <c r="I239" i="10"/>
  <c r="J303" i="10"/>
  <c r="I367" i="10"/>
  <c r="J367" i="10"/>
  <c r="I431" i="10"/>
  <c r="J431" i="10"/>
  <c r="I495" i="10"/>
  <c r="J559" i="10"/>
  <c r="I687" i="10"/>
  <c r="J687" i="10"/>
  <c r="I751" i="10"/>
  <c r="J815" i="10"/>
  <c r="I879" i="10"/>
  <c r="J879" i="10"/>
  <c r="I497" i="10"/>
  <c r="J497" i="10"/>
  <c r="I306" i="10"/>
  <c r="J306" i="10"/>
  <c r="I754" i="10"/>
  <c r="J754" i="10"/>
  <c r="J668" i="10"/>
  <c r="I500" i="10"/>
  <c r="J500" i="10"/>
  <c r="J521" i="10"/>
  <c r="I266" i="10"/>
  <c r="J266" i="10"/>
  <c r="I586" i="10"/>
  <c r="J586" i="10"/>
  <c r="I28" i="10"/>
  <c r="J28" i="10"/>
  <c r="I380" i="10"/>
  <c r="J380" i="10"/>
  <c r="I433" i="10"/>
  <c r="J433" i="10"/>
  <c r="I881" i="10"/>
  <c r="J881" i="10"/>
  <c r="I562" i="10"/>
  <c r="J562" i="10"/>
  <c r="I300" i="10"/>
  <c r="J300" i="10"/>
  <c r="J265" i="10"/>
  <c r="I330" i="10"/>
  <c r="J330" i="10"/>
  <c r="I714" i="10"/>
  <c r="J714" i="10"/>
  <c r="I532" i="10"/>
  <c r="J532" i="10"/>
  <c r="I44" i="10"/>
  <c r="J44" i="10"/>
  <c r="I572" i="10"/>
  <c r="J572" i="10"/>
  <c r="J819" i="10"/>
  <c r="I485" i="10"/>
  <c r="J485" i="10"/>
  <c r="I550" i="10"/>
  <c r="J550" i="10"/>
  <c r="I454" i="10"/>
  <c r="J454" i="10"/>
  <c r="I344" i="10"/>
  <c r="J344" i="10"/>
  <c r="I7" i="10"/>
  <c r="J7" i="10"/>
  <c r="I71" i="10"/>
  <c r="J71" i="10"/>
  <c r="J135" i="10"/>
  <c r="I327" i="10"/>
  <c r="J327" i="10"/>
  <c r="J391" i="10"/>
  <c r="I519" i="10"/>
  <c r="J519" i="10"/>
  <c r="I583" i="10"/>
  <c r="J583" i="10"/>
  <c r="J647" i="10"/>
  <c r="I161" i="10"/>
  <c r="J161" i="10"/>
  <c r="I225" i="10"/>
  <c r="J225" i="10"/>
  <c r="G289" i="10"/>
  <c r="H289" i="10" s="1"/>
  <c r="G353" i="10"/>
  <c r="H353" i="10" s="1"/>
  <c r="G417" i="10"/>
  <c r="H417" i="10" s="1"/>
  <c r="G481" i="10"/>
  <c r="H481" i="10" s="1"/>
  <c r="G545" i="10"/>
  <c r="H545" i="10" s="1"/>
  <c r="G609" i="10"/>
  <c r="H609" i="10" s="1"/>
  <c r="G673" i="10"/>
  <c r="H673" i="10" s="1"/>
  <c r="G737" i="10"/>
  <c r="H737" i="10" s="1"/>
  <c r="G801" i="10"/>
  <c r="H801" i="10" s="1"/>
  <c r="G865" i="10"/>
  <c r="H865" i="10" s="1"/>
  <c r="G18" i="10"/>
  <c r="H18" i="10" s="1"/>
  <c r="G34" i="10"/>
  <c r="H34" i="10" s="1"/>
  <c r="G50" i="10"/>
  <c r="H50" i="10" s="1"/>
  <c r="G66" i="10"/>
  <c r="H66" i="10" s="1"/>
  <c r="G82" i="10"/>
  <c r="H82" i="10" s="1"/>
  <c r="G98" i="10"/>
  <c r="H98" i="10" s="1"/>
  <c r="G114" i="10"/>
  <c r="H114" i="10" s="1"/>
  <c r="G130" i="10"/>
  <c r="H130" i="10" s="1"/>
  <c r="G146" i="10"/>
  <c r="H146" i="10" s="1"/>
  <c r="G162" i="10"/>
  <c r="H162" i="10" s="1"/>
  <c r="G178" i="10"/>
  <c r="H178" i="10" s="1"/>
  <c r="G194" i="10"/>
  <c r="H194" i="10" s="1"/>
  <c r="G210" i="10"/>
  <c r="H210" i="10" s="1"/>
  <c r="G226" i="10"/>
  <c r="H226" i="10" s="1"/>
  <c r="I290" i="10"/>
  <c r="J290" i="10"/>
  <c r="I354" i="10"/>
  <c r="J354" i="10"/>
  <c r="I418" i="10"/>
  <c r="J418" i="10"/>
  <c r="I482" i="10"/>
  <c r="J482" i="10"/>
  <c r="I546" i="10"/>
  <c r="J546" i="10"/>
  <c r="I610" i="10"/>
  <c r="J610" i="10"/>
  <c r="I674" i="10"/>
  <c r="J674" i="10"/>
  <c r="I738" i="10"/>
  <c r="J738" i="10"/>
  <c r="I802" i="10"/>
  <c r="J802" i="10"/>
  <c r="G874" i="10"/>
  <c r="H874" i="10" s="1"/>
  <c r="I412" i="10"/>
  <c r="J412" i="10"/>
  <c r="I612" i="10"/>
  <c r="J612" i="10"/>
  <c r="G812" i="10"/>
  <c r="H812" i="10" s="1"/>
  <c r="I260" i="10"/>
  <c r="J260" i="10"/>
  <c r="I444" i="10"/>
  <c r="J444" i="10"/>
  <c r="J652" i="10"/>
  <c r="I828" i="10"/>
  <c r="J828" i="10"/>
  <c r="G203" i="10"/>
  <c r="H203" i="10" s="1"/>
  <c r="G267" i="10"/>
  <c r="H267" i="10" s="1"/>
  <c r="G331" i="10"/>
  <c r="H331" i="10" s="1"/>
  <c r="G395" i="10"/>
  <c r="H395" i="10" s="1"/>
  <c r="G459" i="10"/>
  <c r="H459" i="10" s="1"/>
  <c r="G523" i="10"/>
  <c r="H523" i="10" s="1"/>
  <c r="G587" i="10"/>
  <c r="H587" i="10" s="1"/>
  <c r="G651" i="10"/>
  <c r="H651" i="10" s="1"/>
  <c r="G715" i="10"/>
  <c r="H715" i="10" s="1"/>
  <c r="G779" i="10"/>
  <c r="H779" i="10" s="1"/>
  <c r="G843" i="10"/>
  <c r="H843" i="10" s="1"/>
  <c r="I236" i="10"/>
  <c r="J236" i="10"/>
  <c r="I388" i="10"/>
  <c r="J388" i="10"/>
  <c r="G764" i="10"/>
  <c r="H764" i="10" s="1"/>
  <c r="G253" i="10"/>
  <c r="H253" i="10" s="1"/>
  <c r="G317" i="10"/>
  <c r="H317" i="10" s="1"/>
  <c r="G381" i="10"/>
  <c r="H381" i="10" s="1"/>
  <c r="G445" i="10"/>
  <c r="H445" i="10" s="1"/>
  <c r="G509" i="10"/>
  <c r="H509" i="10" s="1"/>
  <c r="G573" i="10"/>
  <c r="H573" i="10" s="1"/>
  <c r="G637" i="10"/>
  <c r="H637" i="10" s="1"/>
  <c r="G701" i="10"/>
  <c r="H701" i="10" s="1"/>
  <c r="G765" i="10"/>
  <c r="H765" i="10" s="1"/>
  <c r="G829" i="10"/>
  <c r="H829" i="10" s="1"/>
  <c r="I254" i="10"/>
  <c r="J254" i="10"/>
  <c r="I374" i="10"/>
  <c r="J374" i="10"/>
  <c r="I478" i="10"/>
  <c r="J478" i="10"/>
  <c r="I590" i="10"/>
  <c r="J590" i="10"/>
  <c r="I710" i="10"/>
  <c r="J710" i="10"/>
  <c r="I822" i="10"/>
  <c r="J822" i="10"/>
  <c r="I240" i="10"/>
  <c r="J240" i="10"/>
  <c r="G230" i="10"/>
  <c r="H230" i="10" s="1"/>
  <c r="G350" i="10"/>
  <c r="H350" i="10" s="1"/>
  <c r="G502" i="10"/>
  <c r="H502" i="10" s="1"/>
  <c r="G654" i="10"/>
  <c r="H654" i="10" s="1"/>
  <c r="G790" i="10"/>
  <c r="H790" i="10" s="1"/>
  <c r="G248" i="10"/>
  <c r="H248" i="10" s="1"/>
  <c r="G31" i="10"/>
  <c r="H31" i="10" s="1"/>
  <c r="G95" i="10"/>
  <c r="H95" i="10" s="1"/>
  <c r="G159" i="10"/>
  <c r="H159" i="10" s="1"/>
  <c r="G223" i="10"/>
  <c r="H223" i="10" s="1"/>
  <c r="G287" i="10"/>
  <c r="H287" i="10" s="1"/>
  <c r="G351" i="10"/>
  <c r="H351" i="10" s="1"/>
  <c r="G415" i="10"/>
  <c r="H415" i="10" s="1"/>
  <c r="G479" i="10"/>
  <c r="H479" i="10" s="1"/>
  <c r="G543" i="10"/>
  <c r="H543" i="10" s="1"/>
  <c r="G607" i="10"/>
  <c r="H607" i="10" s="1"/>
  <c r="G671" i="10"/>
  <c r="H671" i="10" s="1"/>
  <c r="G735" i="10"/>
  <c r="H735" i="10" s="1"/>
  <c r="G799" i="10"/>
  <c r="H799" i="10" s="1"/>
  <c r="G863" i="10"/>
  <c r="H863" i="10" s="1"/>
  <c r="I241" i="10"/>
  <c r="J241" i="10"/>
  <c r="I625" i="10"/>
  <c r="J625" i="10"/>
  <c r="I370" i="10"/>
  <c r="J370" i="10"/>
  <c r="I826" i="10"/>
  <c r="J826" i="10"/>
  <c r="I224" i="10"/>
  <c r="J224" i="10"/>
  <c r="I393" i="10"/>
  <c r="I777" i="10"/>
  <c r="J777" i="10"/>
  <c r="I394" i="10"/>
  <c r="J394" i="10"/>
  <c r="J850" i="10"/>
  <c r="I360" i="10"/>
  <c r="J360" i="10"/>
  <c r="I76" i="10"/>
  <c r="J76" i="10"/>
  <c r="G748" i="10"/>
  <c r="H748" i="10" s="1"/>
  <c r="I179" i="10"/>
  <c r="J179" i="10"/>
  <c r="I627" i="10"/>
  <c r="J627" i="10"/>
  <c r="I332" i="10"/>
  <c r="J332" i="10"/>
  <c r="I293" i="10"/>
  <c r="J293" i="10"/>
  <c r="I549" i="10"/>
  <c r="J549" i="10"/>
  <c r="I869" i="10"/>
  <c r="J869" i="10"/>
  <c r="I782" i="10"/>
  <c r="J782" i="10"/>
  <c r="I598" i="10"/>
  <c r="J598" i="10"/>
  <c r="G17" i="10"/>
  <c r="H17" i="10" s="1"/>
  <c r="G81" i="10"/>
  <c r="H81" i="10" s="1"/>
  <c r="G129" i="10"/>
  <c r="H129" i="10" s="1"/>
  <c r="G249" i="10"/>
  <c r="H249" i="10" s="1"/>
  <c r="G505" i="10"/>
  <c r="H505" i="10" s="1"/>
  <c r="G697" i="10"/>
  <c r="H697" i="10" s="1"/>
  <c r="I250" i="10"/>
  <c r="J250" i="10"/>
  <c r="I314" i="10"/>
  <c r="J314" i="10"/>
  <c r="I378" i="10"/>
  <c r="J378" i="10"/>
  <c r="I442" i="10"/>
  <c r="J442" i="10"/>
  <c r="I506" i="10"/>
  <c r="J506" i="10"/>
  <c r="I570" i="10"/>
  <c r="J570" i="10"/>
  <c r="I634" i="10"/>
  <c r="J634" i="10"/>
  <c r="I698" i="10"/>
  <c r="J698" i="10"/>
  <c r="I762" i="10"/>
  <c r="J762" i="10"/>
  <c r="J834" i="10"/>
  <c r="I284" i="10"/>
  <c r="J284" i="10"/>
  <c r="I484" i="10"/>
  <c r="J484" i="10"/>
  <c r="G692" i="10"/>
  <c r="H692" i="10" s="1"/>
  <c r="G884" i="10"/>
  <c r="H884" i="10" s="1"/>
  <c r="I296" i="10"/>
  <c r="J296" i="10"/>
  <c r="G810" i="10"/>
  <c r="H810" i="10" s="1"/>
  <c r="I324" i="10"/>
  <c r="J324" i="10"/>
  <c r="I524" i="10"/>
  <c r="J524" i="10"/>
  <c r="I708" i="10"/>
  <c r="J708" i="10"/>
  <c r="G3" i="10"/>
  <c r="H3" i="10" s="1"/>
  <c r="G19" i="10"/>
  <c r="H19" i="10" s="1"/>
  <c r="G35" i="10"/>
  <c r="H35" i="10" s="1"/>
  <c r="G51" i="10"/>
  <c r="H51" i="10" s="1"/>
  <c r="G67" i="10"/>
  <c r="H67" i="10" s="1"/>
  <c r="G83" i="10"/>
  <c r="H83" i="10" s="1"/>
  <c r="G99" i="10"/>
  <c r="H99" i="10" s="1"/>
  <c r="G115" i="10"/>
  <c r="H115" i="10" s="1"/>
  <c r="G131" i="10"/>
  <c r="H131" i="10" s="1"/>
  <c r="G147" i="10"/>
  <c r="H147" i="10" s="1"/>
  <c r="G163" i="10"/>
  <c r="H163" i="10" s="1"/>
  <c r="I227" i="10"/>
  <c r="J227" i="10"/>
  <c r="I291" i="10"/>
  <c r="J291" i="10"/>
  <c r="I355" i="10"/>
  <c r="J355" i="10"/>
  <c r="I419" i="10"/>
  <c r="J419" i="10"/>
  <c r="I483" i="10"/>
  <c r="J483" i="10"/>
  <c r="J611" i="10"/>
  <c r="I675" i="10"/>
  <c r="J675" i="10"/>
  <c r="I739" i="10"/>
  <c r="J739" i="10"/>
  <c r="I803" i="10"/>
  <c r="J803" i="10"/>
  <c r="I867" i="10"/>
  <c r="J867" i="10"/>
  <c r="G20" i="10"/>
  <c r="H20" i="10" s="1"/>
  <c r="G68" i="10"/>
  <c r="H68" i="10" s="1"/>
  <c r="G100" i="10"/>
  <c r="H100" i="10" s="1"/>
  <c r="G124" i="10"/>
  <c r="H124" i="10" s="1"/>
  <c r="G148" i="10"/>
  <c r="H148" i="10" s="1"/>
  <c r="G172" i="10"/>
  <c r="H172" i="10" s="1"/>
  <c r="G204" i="10"/>
  <c r="H204" i="10" s="1"/>
  <c r="I292" i="10"/>
  <c r="J292" i="10"/>
  <c r="I476" i="10"/>
  <c r="J476" i="10"/>
  <c r="G644" i="10"/>
  <c r="H644" i="10" s="1"/>
  <c r="G844" i="10"/>
  <c r="H844" i="10" s="1"/>
  <c r="G5" i="10"/>
  <c r="H5" i="10" s="1"/>
  <c r="G21" i="10"/>
  <c r="H21" i="10" s="1"/>
  <c r="G37" i="10"/>
  <c r="H37" i="10" s="1"/>
  <c r="G53" i="10"/>
  <c r="H53" i="10" s="1"/>
  <c r="G69" i="10"/>
  <c r="H69" i="10" s="1"/>
  <c r="G85" i="10"/>
  <c r="H85" i="10" s="1"/>
  <c r="G101" i="10"/>
  <c r="H101" i="10" s="1"/>
  <c r="G117" i="10"/>
  <c r="H117" i="10" s="1"/>
  <c r="G133" i="10"/>
  <c r="H133" i="10" s="1"/>
  <c r="G149" i="10"/>
  <c r="H149" i="10" s="1"/>
  <c r="G165" i="10"/>
  <c r="H165" i="10" s="1"/>
  <c r="G181" i="10"/>
  <c r="H181" i="10" s="1"/>
  <c r="G197" i="10"/>
  <c r="H197" i="10" s="1"/>
  <c r="G213" i="10"/>
  <c r="H213" i="10" s="1"/>
  <c r="G277" i="10"/>
  <c r="H277" i="10" s="1"/>
  <c r="G341" i="10"/>
  <c r="H341" i="10" s="1"/>
  <c r="G405" i="10"/>
  <c r="H405" i="10" s="1"/>
  <c r="G469" i="10"/>
  <c r="H469" i="10" s="1"/>
  <c r="G533" i="10"/>
  <c r="H533" i="10" s="1"/>
  <c r="G597" i="10"/>
  <c r="H597" i="10" s="1"/>
  <c r="G661" i="10"/>
  <c r="H661" i="10" s="1"/>
  <c r="G725" i="10"/>
  <c r="H725" i="10" s="1"/>
  <c r="G789" i="10"/>
  <c r="H789" i="10" s="1"/>
  <c r="G853" i="10"/>
  <c r="H853" i="10" s="1"/>
  <c r="G6" i="10"/>
  <c r="H6" i="10" s="1"/>
  <c r="I310" i="10"/>
  <c r="J310" i="10"/>
  <c r="I414" i="10"/>
  <c r="J414" i="10"/>
  <c r="I518" i="10"/>
  <c r="J518" i="10"/>
  <c r="I638" i="10"/>
  <c r="J638" i="10"/>
  <c r="I750" i="10"/>
  <c r="J750" i="10"/>
  <c r="I878" i="10"/>
  <c r="J878" i="10"/>
  <c r="G24" i="10"/>
  <c r="H24" i="10" s="1"/>
  <c r="G72" i="10"/>
  <c r="H72" i="10" s="1"/>
  <c r="G112" i="10"/>
  <c r="H112" i="10" s="1"/>
  <c r="G160" i="10"/>
  <c r="H160" i="10" s="1"/>
  <c r="G192" i="10"/>
  <c r="H192" i="10" s="1"/>
  <c r="I304" i="10"/>
  <c r="J304" i="10"/>
  <c r="G14" i="10"/>
  <c r="H14" i="10" s="1"/>
  <c r="G30" i="10"/>
  <c r="H30" i="10" s="1"/>
  <c r="G46" i="10"/>
  <c r="H46" i="10" s="1"/>
  <c r="G62" i="10"/>
  <c r="H62" i="10" s="1"/>
  <c r="G78" i="10"/>
  <c r="H78" i="10" s="1"/>
  <c r="G94" i="10"/>
  <c r="H94" i="10" s="1"/>
  <c r="G110" i="10"/>
  <c r="H110" i="10" s="1"/>
  <c r="G126" i="10"/>
  <c r="H126" i="10" s="1"/>
  <c r="G142" i="10"/>
  <c r="H142" i="10" s="1"/>
  <c r="G158" i="10"/>
  <c r="H158" i="10" s="1"/>
  <c r="G174" i="10"/>
  <c r="H174" i="10" s="1"/>
  <c r="G190" i="10"/>
  <c r="H190" i="10" s="1"/>
  <c r="G214" i="10"/>
  <c r="H214" i="10" s="1"/>
  <c r="G262" i="10"/>
  <c r="H262" i="10" s="1"/>
  <c r="G406" i="10"/>
  <c r="H406" i="10" s="1"/>
  <c r="G558" i="10"/>
  <c r="H558" i="10" s="1"/>
  <c r="G702" i="10"/>
  <c r="H702" i="10" s="1"/>
  <c r="G838" i="10"/>
  <c r="H838" i="10" s="1"/>
  <c r="I288" i="10"/>
  <c r="J288" i="10"/>
  <c r="G55" i="10"/>
  <c r="H55" i="10" s="1"/>
  <c r="G119" i="10"/>
  <c r="H119" i="10" s="1"/>
  <c r="G183" i="10"/>
  <c r="H183" i="10" s="1"/>
  <c r="I247" i="10"/>
  <c r="J247" i="10"/>
  <c r="I311" i="10"/>
  <c r="J311" i="10"/>
  <c r="I375" i="10"/>
  <c r="J375" i="10"/>
  <c r="I439" i="10"/>
  <c r="J439" i="10"/>
  <c r="I503" i="10"/>
  <c r="J503" i="10"/>
  <c r="I567" i="10"/>
  <c r="J567" i="10"/>
  <c r="I631" i="10"/>
  <c r="J631" i="10"/>
  <c r="I695" i="10"/>
  <c r="J695" i="10"/>
  <c r="I759" i="10"/>
  <c r="J759" i="10"/>
  <c r="I823" i="10"/>
  <c r="J823" i="10"/>
  <c r="I887" i="10"/>
  <c r="J887" i="10"/>
  <c r="G376" i="10"/>
  <c r="H376" i="10" s="1"/>
  <c r="G416" i="10"/>
  <c r="H416" i="10" s="1"/>
  <c r="G432" i="10"/>
  <c r="H432" i="10" s="1"/>
  <c r="G448" i="10"/>
  <c r="H448" i="10" s="1"/>
  <c r="G464" i="10"/>
  <c r="H464" i="10" s="1"/>
  <c r="G480" i="10"/>
  <c r="H480" i="10" s="1"/>
  <c r="G496" i="10"/>
  <c r="H496" i="10" s="1"/>
  <c r="G512" i="10"/>
  <c r="H512" i="10" s="1"/>
  <c r="G528" i="10"/>
  <c r="H528" i="10" s="1"/>
  <c r="G544" i="10"/>
  <c r="H544" i="10" s="1"/>
  <c r="G560" i="10"/>
  <c r="H560" i="10" s="1"/>
  <c r="G576" i="10"/>
  <c r="H576" i="10" s="1"/>
  <c r="G592" i="10"/>
  <c r="H592" i="10" s="1"/>
  <c r="G608" i="10"/>
  <c r="H608" i="10" s="1"/>
  <c r="G624" i="10"/>
  <c r="H624" i="10" s="1"/>
  <c r="G640" i="10"/>
  <c r="H640" i="10" s="1"/>
  <c r="G656" i="10"/>
  <c r="H656" i="10" s="1"/>
  <c r="G672" i="10"/>
  <c r="H672" i="10" s="1"/>
  <c r="G688" i="10"/>
  <c r="H688" i="10" s="1"/>
  <c r="G704" i="10"/>
  <c r="H704" i="10" s="1"/>
  <c r="G720" i="10"/>
  <c r="H720" i="10" s="1"/>
  <c r="G736" i="10"/>
  <c r="H736" i="10" s="1"/>
  <c r="G752" i="10"/>
  <c r="H752" i="10" s="1"/>
  <c r="G768" i="10"/>
  <c r="H768" i="10" s="1"/>
  <c r="G784" i="10"/>
  <c r="H784" i="10" s="1"/>
  <c r="G800" i="10"/>
  <c r="H800" i="10" s="1"/>
  <c r="G816" i="10"/>
  <c r="H816" i="10" s="1"/>
  <c r="G832" i="10"/>
  <c r="H832" i="10" s="1"/>
  <c r="G848" i="10"/>
  <c r="H848" i="10" s="1"/>
  <c r="G864" i="10"/>
  <c r="H864" i="10" s="1"/>
  <c r="G880" i="10"/>
  <c r="H880" i="10" s="1"/>
  <c r="I561" i="10"/>
  <c r="J561" i="10"/>
  <c r="I690" i="10"/>
  <c r="J690" i="10"/>
  <c r="I860" i="10"/>
  <c r="J860" i="10"/>
  <c r="I201" i="10"/>
  <c r="J201" i="10"/>
  <c r="I585" i="10"/>
  <c r="J585" i="10"/>
  <c r="I650" i="10"/>
  <c r="J650" i="10"/>
  <c r="I4" i="10"/>
  <c r="J4" i="10"/>
  <c r="I307" i="10"/>
  <c r="J307" i="10"/>
  <c r="I691" i="10"/>
  <c r="J691" i="10"/>
  <c r="I421" i="10"/>
  <c r="J421" i="10"/>
  <c r="I805" i="10"/>
  <c r="J805" i="10"/>
  <c r="I662" i="10"/>
  <c r="J662" i="10"/>
  <c r="G65" i="10"/>
  <c r="H65" i="10" s="1"/>
  <c r="G313" i="10"/>
  <c r="H313" i="10" s="1"/>
  <c r="G761" i="10"/>
  <c r="H761" i="10" s="1"/>
  <c r="I273" i="10"/>
  <c r="J273" i="10"/>
  <c r="J465" i="10"/>
  <c r="I657" i="10"/>
  <c r="J657" i="10"/>
  <c r="I785" i="10"/>
  <c r="J785" i="10"/>
  <c r="I274" i="10"/>
  <c r="J274" i="10"/>
  <c r="I466" i="10"/>
  <c r="J466" i="10"/>
  <c r="I658" i="10"/>
  <c r="J658" i="10"/>
  <c r="I858" i="10"/>
  <c r="J858" i="10"/>
  <c r="I372" i="10"/>
  <c r="J372" i="10"/>
  <c r="I596" i="10"/>
  <c r="J596" i="10"/>
  <c r="G187" i="10"/>
  <c r="H187" i="10" s="1"/>
  <c r="G315" i="10"/>
  <c r="H315" i="10" s="1"/>
  <c r="G443" i="10"/>
  <c r="H443" i="10" s="1"/>
  <c r="G635" i="10"/>
  <c r="H635" i="10" s="1"/>
  <c r="G763" i="10"/>
  <c r="H763" i="10" s="1"/>
  <c r="I340" i="10"/>
  <c r="J340" i="10"/>
  <c r="I716" i="10"/>
  <c r="J716" i="10"/>
  <c r="I237" i="10"/>
  <c r="J237" i="10"/>
  <c r="I301" i="10"/>
  <c r="J301" i="10"/>
  <c r="I365" i="10"/>
  <c r="J365" i="10"/>
  <c r="I429" i="10"/>
  <c r="J429" i="10"/>
  <c r="I493" i="10"/>
  <c r="J493" i="10"/>
  <c r="I557" i="10"/>
  <c r="J557" i="10"/>
  <c r="I621" i="10"/>
  <c r="J621" i="10"/>
  <c r="I685" i="10"/>
  <c r="J685" i="10"/>
  <c r="I749" i="10"/>
  <c r="J749" i="10"/>
  <c r="I813" i="10"/>
  <c r="J813" i="10"/>
  <c r="I877" i="10"/>
  <c r="J877" i="10"/>
  <c r="I342" i="10"/>
  <c r="J342" i="10"/>
  <c r="I446" i="10"/>
  <c r="J446" i="10"/>
  <c r="I566" i="10"/>
  <c r="J566" i="10"/>
  <c r="I678" i="10"/>
  <c r="J678" i="10"/>
  <c r="I798" i="10"/>
  <c r="J798" i="10"/>
  <c r="I392" i="10"/>
  <c r="J392" i="10"/>
  <c r="I302" i="10"/>
  <c r="J302" i="10"/>
  <c r="I470" i="10"/>
  <c r="J470" i="10"/>
  <c r="I614" i="10"/>
  <c r="I886" i="10"/>
  <c r="J886" i="10"/>
  <c r="G8" i="10"/>
  <c r="H8" i="10" s="1"/>
  <c r="G32" i="10"/>
  <c r="H32" i="10" s="1"/>
  <c r="G48" i="10"/>
  <c r="H48" i="10" s="1"/>
  <c r="G80" i="10"/>
  <c r="H80" i="10" s="1"/>
  <c r="G104" i="10"/>
  <c r="H104" i="10" s="1"/>
  <c r="G128" i="10"/>
  <c r="H128" i="10" s="1"/>
  <c r="G152" i="10"/>
  <c r="H152" i="10" s="1"/>
  <c r="G184" i="10"/>
  <c r="H184" i="10" s="1"/>
  <c r="G216" i="10"/>
  <c r="H216" i="10" s="1"/>
  <c r="G368" i="10"/>
  <c r="H368" i="10" s="1"/>
  <c r="G15" i="10"/>
  <c r="H15" i="10" s="1"/>
  <c r="G79" i="10"/>
  <c r="H79" i="10" s="1"/>
  <c r="I143" i="10"/>
  <c r="J143" i="10"/>
  <c r="G207" i="10"/>
  <c r="H207" i="10" s="1"/>
  <c r="G271" i="10"/>
  <c r="H271" i="10" s="1"/>
  <c r="G335" i="10"/>
  <c r="H335" i="10" s="1"/>
  <c r="G399" i="10"/>
  <c r="H399" i="10" s="1"/>
  <c r="G463" i="10"/>
  <c r="H463" i="10" s="1"/>
  <c r="G527" i="10"/>
  <c r="H527" i="10" s="1"/>
  <c r="G591" i="10"/>
  <c r="H591" i="10" s="1"/>
  <c r="G655" i="10"/>
  <c r="H655" i="10" s="1"/>
  <c r="G719" i="10"/>
  <c r="H719" i="10" s="1"/>
  <c r="G783" i="10"/>
  <c r="H783" i="10" s="1"/>
  <c r="G847" i="10"/>
  <c r="H847" i="10" s="1"/>
  <c r="I305" i="10"/>
  <c r="J305" i="10"/>
  <c r="I689" i="10"/>
  <c r="J689" i="10"/>
  <c r="I434" i="10"/>
  <c r="J434" i="10"/>
  <c r="I2" i="10"/>
  <c r="J2" i="10"/>
  <c r="I457" i="10"/>
  <c r="J457" i="10"/>
  <c r="I458" i="10"/>
  <c r="J458" i="10"/>
  <c r="I348" i="10"/>
  <c r="J348" i="10"/>
  <c r="I212" i="10"/>
  <c r="J212" i="10"/>
  <c r="I371" i="10"/>
  <c r="J371" i="10"/>
  <c r="I755" i="10"/>
  <c r="J755" i="10"/>
  <c r="I516" i="10"/>
  <c r="J516" i="10"/>
  <c r="I357" i="10"/>
  <c r="J357" i="10"/>
  <c r="I438" i="10"/>
  <c r="J438" i="10"/>
  <c r="I352" i="10"/>
  <c r="J352" i="10"/>
  <c r="I870" i="10"/>
  <c r="J870" i="10"/>
  <c r="G49" i="10"/>
  <c r="H49" i="10" s="1"/>
  <c r="G113" i="10"/>
  <c r="H113" i="10" s="1"/>
  <c r="I185" i="10"/>
  <c r="J185" i="10"/>
  <c r="G441" i="10"/>
  <c r="H441" i="10" s="1"/>
  <c r="G633" i="10"/>
  <c r="H633" i="10" s="1"/>
  <c r="G889" i="10"/>
  <c r="H889" i="10" s="1"/>
  <c r="I209" i="10"/>
  <c r="J209" i="10"/>
  <c r="I337" i="10"/>
  <c r="J337" i="10"/>
  <c r="I529" i="10"/>
  <c r="J529" i="10"/>
  <c r="I721" i="10"/>
  <c r="J721" i="10"/>
  <c r="I402" i="10"/>
  <c r="J402" i="10"/>
  <c r="I594" i="10"/>
  <c r="J594" i="10"/>
  <c r="I786" i="10"/>
  <c r="J786" i="10"/>
  <c r="I780" i="10"/>
  <c r="J780" i="10"/>
  <c r="I228" i="10"/>
  <c r="J228" i="10"/>
  <c r="G772" i="10"/>
  <c r="H772" i="10" s="1"/>
  <c r="G251" i="10"/>
  <c r="H251" i="10" s="1"/>
  <c r="G379" i="10"/>
  <c r="H379" i="10" s="1"/>
  <c r="G507" i="10"/>
  <c r="H507" i="10" s="1"/>
  <c r="G571" i="10"/>
  <c r="H571" i="10" s="1"/>
  <c r="G699" i="10"/>
  <c r="H699" i="10" s="1"/>
  <c r="G827" i="10"/>
  <c r="H827" i="10" s="1"/>
  <c r="I540" i="10"/>
  <c r="J540" i="10"/>
  <c r="I169" i="10"/>
  <c r="J169" i="10"/>
  <c r="G233" i="10"/>
  <c r="H233" i="10" s="1"/>
  <c r="G297" i="10"/>
  <c r="H297" i="10" s="1"/>
  <c r="G361" i="10"/>
  <c r="H361" i="10" s="1"/>
  <c r="G425" i="10"/>
  <c r="H425" i="10" s="1"/>
  <c r="G489" i="10"/>
  <c r="H489" i="10" s="1"/>
  <c r="G553" i="10"/>
  <c r="H553" i="10" s="1"/>
  <c r="G617" i="10"/>
  <c r="H617" i="10" s="1"/>
  <c r="G681" i="10"/>
  <c r="H681" i="10" s="1"/>
  <c r="G745" i="10"/>
  <c r="H745" i="10" s="1"/>
  <c r="G809" i="10"/>
  <c r="H809" i="10" s="1"/>
  <c r="G873" i="10"/>
  <c r="H873" i="10" s="1"/>
  <c r="I234" i="10"/>
  <c r="J234" i="10"/>
  <c r="I298" i="10"/>
  <c r="J298" i="10"/>
  <c r="I362" i="10"/>
  <c r="J362" i="10"/>
  <c r="I426" i="10"/>
  <c r="J426" i="10"/>
  <c r="I490" i="10"/>
  <c r="J490" i="10"/>
  <c r="I554" i="10"/>
  <c r="J554" i="10"/>
  <c r="I618" i="10"/>
  <c r="J618" i="10"/>
  <c r="I682" i="10"/>
  <c r="J682" i="10"/>
  <c r="I746" i="10"/>
  <c r="J746" i="10"/>
  <c r="G818" i="10"/>
  <c r="H818" i="10" s="1"/>
  <c r="G882" i="10"/>
  <c r="H882" i="10" s="1"/>
  <c r="I436" i="10"/>
  <c r="J436" i="10"/>
  <c r="I636" i="10"/>
  <c r="J636" i="10"/>
  <c r="G836" i="10"/>
  <c r="H836" i="10" s="1"/>
  <c r="G12" i="10"/>
  <c r="H12" i="10" s="1"/>
  <c r="G36" i="10"/>
  <c r="H36" i="10" s="1"/>
  <c r="G60" i="10"/>
  <c r="H60" i="10" s="1"/>
  <c r="G92" i="10"/>
  <c r="H92" i="10" s="1"/>
  <c r="G140" i="10"/>
  <c r="H140" i="10" s="1"/>
  <c r="G180" i="10"/>
  <c r="H180" i="10" s="1"/>
  <c r="I276" i="10"/>
  <c r="J276" i="10"/>
  <c r="I468" i="10"/>
  <c r="J468" i="10"/>
  <c r="I660" i="10"/>
  <c r="J660" i="10"/>
  <c r="I852" i="10"/>
  <c r="J852" i="10"/>
  <c r="I211" i="10"/>
  <c r="J211" i="10"/>
  <c r="G275" i="10"/>
  <c r="H275" i="10" s="1"/>
  <c r="G339" i="10"/>
  <c r="H339" i="10" s="1"/>
  <c r="G403" i="10"/>
  <c r="H403" i="10" s="1"/>
  <c r="G467" i="10"/>
  <c r="H467" i="10" s="1"/>
  <c r="G531" i="10"/>
  <c r="H531" i="10" s="1"/>
  <c r="G595" i="10"/>
  <c r="H595" i="10" s="1"/>
  <c r="G659" i="10"/>
  <c r="H659" i="10" s="1"/>
  <c r="G723" i="10"/>
  <c r="H723" i="10" s="1"/>
  <c r="G787" i="10"/>
  <c r="H787" i="10" s="1"/>
  <c r="G851" i="10"/>
  <c r="H851" i="10" s="1"/>
  <c r="I252" i="10"/>
  <c r="J252" i="10"/>
  <c r="I420" i="10"/>
  <c r="J420" i="10"/>
  <c r="G604" i="10"/>
  <c r="H604" i="10" s="1"/>
  <c r="G788" i="10"/>
  <c r="H788" i="10" s="1"/>
  <c r="G261" i="10"/>
  <c r="H261" i="10" s="1"/>
  <c r="G325" i="10"/>
  <c r="H325" i="10" s="1"/>
  <c r="G389" i="10"/>
  <c r="H389" i="10" s="1"/>
  <c r="G453" i="10"/>
  <c r="H453" i="10" s="1"/>
  <c r="G517" i="10"/>
  <c r="H517" i="10" s="1"/>
  <c r="G581" i="10"/>
  <c r="H581" i="10" s="1"/>
  <c r="G645" i="10"/>
  <c r="H645" i="10" s="1"/>
  <c r="G709" i="10"/>
  <c r="H709" i="10" s="1"/>
  <c r="G773" i="10"/>
  <c r="H773" i="10" s="1"/>
  <c r="G837" i="10"/>
  <c r="H837" i="10" s="1"/>
  <c r="I278" i="10"/>
  <c r="J278" i="10"/>
  <c r="I390" i="10"/>
  <c r="J390" i="10"/>
  <c r="I494" i="10"/>
  <c r="J494" i="10"/>
  <c r="I606" i="10"/>
  <c r="J606" i="10"/>
  <c r="I726" i="10"/>
  <c r="J726" i="10"/>
  <c r="I846" i="10"/>
  <c r="J846" i="10"/>
  <c r="I256" i="10"/>
  <c r="J256" i="10"/>
  <c r="G238" i="10"/>
  <c r="H238" i="10" s="1"/>
  <c r="G366" i="10"/>
  <c r="H366" i="10" s="1"/>
  <c r="G526" i="10"/>
  <c r="H526" i="10" s="1"/>
  <c r="G670" i="10"/>
  <c r="H670" i="10" s="1"/>
  <c r="G814" i="10"/>
  <c r="H814" i="10" s="1"/>
  <c r="G264" i="10"/>
  <c r="H264" i="10" s="1"/>
  <c r="G39" i="10"/>
  <c r="H39" i="10" s="1"/>
  <c r="G103" i="10"/>
  <c r="H103" i="10" s="1"/>
  <c r="G167" i="10"/>
  <c r="H167" i="10" s="1"/>
  <c r="G231" i="10"/>
  <c r="H231" i="10" s="1"/>
  <c r="G295" i="10"/>
  <c r="H295" i="10" s="1"/>
  <c r="G359" i="10"/>
  <c r="H359" i="10" s="1"/>
  <c r="G423" i="10"/>
  <c r="H423" i="10" s="1"/>
  <c r="G487" i="10"/>
  <c r="H487" i="10" s="1"/>
  <c r="G551" i="10"/>
  <c r="H551" i="10" s="1"/>
  <c r="G615" i="10"/>
  <c r="H615" i="10" s="1"/>
  <c r="G679" i="10"/>
  <c r="H679" i="10" s="1"/>
  <c r="G743" i="10"/>
  <c r="H743" i="10" s="1"/>
  <c r="G807" i="10"/>
  <c r="H807" i="10" s="1"/>
  <c r="G871" i="10"/>
  <c r="H871" i="10" s="1"/>
  <c r="I177" i="10"/>
  <c r="J177" i="10"/>
  <c r="I753" i="10"/>
  <c r="J753" i="10"/>
  <c r="I242" i="10"/>
  <c r="J242" i="10"/>
  <c r="I626" i="10"/>
  <c r="J626" i="10"/>
  <c r="I460" i="10"/>
  <c r="J460" i="10"/>
  <c r="I684" i="10"/>
  <c r="J684" i="10"/>
  <c r="I329" i="10"/>
  <c r="J329" i="10"/>
  <c r="I841" i="10"/>
  <c r="J841" i="10"/>
  <c r="I522" i="10"/>
  <c r="J522" i="10"/>
  <c r="I778" i="10"/>
  <c r="J778" i="10"/>
  <c r="I756" i="10"/>
  <c r="J756" i="10"/>
  <c r="I116" i="10"/>
  <c r="J116" i="10"/>
  <c r="I243" i="10"/>
  <c r="J243" i="10"/>
  <c r="I563" i="10"/>
  <c r="J563" i="10"/>
  <c r="I883" i="10"/>
  <c r="J883" i="10"/>
  <c r="I613" i="10"/>
  <c r="J613" i="10"/>
  <c r="I334" i="10"/>
  <c r="J334" i="10"/>
  <c r="I286" i="10"/>
  <c r="J286" i="10"/>
  <c r="I734" i="10"/>
  <c r="J734" i="10"/>
  <c r="G33" i="10"/>
  <c r="H33" i="10" s="1"/>
  <c r="G97" i="10"/>
  <c r="H97" i="10" s="1"/>
  <c r="G145" i="10"/>
  <c r="H145" i="10" s="1"/>
  <c r="G377" i="10"/>
  <c r="H377" i="10" s="1"/>
  <c r="G569" i="10"/>
  <c r="H569" i="10" s="1"/>
  <c r="G825" i="10"/>
  <c r="H825" i="10" s="1"/>
  <c r="I593" i="10"/>
  <c r="J593" i="10"/>
  <c r="I849" i="10"/>
  <c r="J849" i="10"/>
  <c r="I338" i="10"/>
  <c r="J338" i="10"/>
  <c r="I530" i="10"/>
  <c r="J530" i="10"/>
  <c r="I722" i="10"/>
  <c r="J722" i="10"/>
  <c r="I556" i="10"/>
  <c r="J556" i="10"/>
  <c r="I400" i="10"/>
  <c r="J400" i="10"/>
  <c r="I404" i="10"/>
  <c r="J404" i="10"/>
  <c r="I193" i="10"/>
  <c r="J193" i="10"/>
  <c r="G257" i="10"/>
  <c r="H257" i="10" s="1"/>
  <c r="G321" i="10"/>
  <c r="H321" i="10" s="1"/>
  <c r="G385" i="10"/>
  <c r="H385" i="10" s="1"/>
  <c r="G449" i="10"/>
  <c r="H449" i="10" s="1"/>
  <c r="G513" i="10"/>
  <c r="H513" i="10" s="1"/>
  <c r="G577" i="10"/>
  <c r="H577" i="10" s="1"/>
  <c r="G641" i="10"/>
  <c r="H641" i="10" s="1"/>
  <c r="G705" i="10"/>
  <c r="H705" i="10" s="1"/>
  <c r="G769" i="10"/>
  <c r="H769" i="10" s="1"/>
  <c r="G833" i="10"/>
  <c r="H833" i="10" s="1"/>
  <c r="G10" i="10"/>
  <c r="H10" i="10" s="1"/>
  <c r="G26" i="10"/>
  <c r="H26" i="10" s="1"/>
  <c r="G42" i="10"/>
  <c r="H42" i="10" s="1"/>
  <c r="G58" i="10"/>
  <c r="H58" i="10" s="1"/>
  <c r="G74" i="10"/>
  <c r="H74" i="10" s="1"/>
  <c r="G90" i="10"/>
  <c r="H90" i="10" s="1"/>
  <c r="G106" i="10"/>
  <c r="H106" i="10" s="1"/>
  <c r="G122" i="10"/>
  <c r="H122" i="10" s="1"/>
  <c r="G138" i="10"/>
  <c r="H138" i="10" s="1"/>
  <c r="G154" i="10"/>
  <c r="H154" i="10" s="1"/>
  <c r="G170" i="10"/>
  <c r="H170" i="10" s="1"/>
  <c r="G186" i="10"/>
  <c r="H186" i="10" s="1"/>
  <c r="G202" i="10"/>
  <c r="H202" i="10" s="1"/>
  <c r="G218" i="10"/>
  <c r="H218" i="10" s="1"/>
  <c r="I258" i="10"/>
  <c r="J258" i="10"/>
  <c r="I322" i="10"/>
  <c r="J322" i="10"/>
  <c r="I386" i="10"/>
  <c r="J386" i="10"/>
  <c r="I450" i="10"/>
  <c r="J450" i="10"/>
  <c r="I514" i="10"/>
  <c r="J514" i="10"/>
  <c r="I578" i="10"/>
  <c r="J578" i="10"/>
  <c r="I642" i="10"/>
  <c r="J642" i="10"/>
  <c r="I706" i="10"/>
  <c r="J706" i="10"/>
  <c r="I770" i="10"/>
  <c r="J770" i="10"/>
  <c r="I842" i="10"/>
  <c r="J842" i="10"/>
  <c r="I316" i="10"/>
  <c r="J316" i="10"/>
  <c r="I508" i="10"/>
  <c r="J508" i="10"/>
  <c r="I724" i="10"/>
  <c r="J724" i="10"/>
  <c r="I336" i="10"/>
  <c r="J336" i="10"/>
  <c r="I356" i="10"/>
  <c r="J356" i="10"/>
  <c r="I548" i="10"/>
  <c r="J548" i="10"/>
  <c r="I732" i="10"/>
  <c r="J732" i="10"/>
  <c r="I171" i="10"/>
  <c r="J171" i="10"/>
  <c r="G235" i="10"/>
  <c r="H235" i="10" s="1"/>
  <c r="G299" i="10"/>
  <c r="H299" i="10" s="1"/>
  <c r="G363" i="10"/>
  <c r="H363" i="10" s="1"/>
  <c r="G427" i="10"/>
  <c r="H427" i="10" s="1"/>
  <c r="G491" i="10"/>
  <c r="H491" i="10" s="1"/>
  <c r="G555" i="10"/>
  <c r="H555" i="10" s="1"/>
  <c r="G619" i="10"/>
  <c r="H619" i="10" s="1"/>
  <c r="G683" i="10"/>
  <c r="H683" i="10" s="1"/>
  <c r="G747" i="10"/>
  <c r="H747" i="10" s="1"/>
  <c r="G811" i="10"/>
  <c r="H811" i="10" s="1"/>
  <c r="G875" i="10"/>
  <c r="H875" i="10" s="1"/>
  <c r="I308" i="10"/>
  <c r="J308" i="10"/>
  <c r="I492" i="10"/>
  <c r="J492" i="10"/>
  <c r="G676" i="10"/>
  <c r="H676" i="10" s="1"/>
  <c r="G876" i="10"/>
  <c r="H876" i="10" s="1"/>
  <c r="I221" i="10"/>
  <c r="J221" i="10"/>
  <c r="G285" i="10"/>
  <c r="H285" i="10" s="1"/>
  <c r="G349" i="10"/>
  <c r="H349" i="10" s="1"/>
  <c r="G413" i="10"/>
  <c r="H413" i="10" s="1"/>
  <c r="G477" i="10"/>
  <c r="H477" i="10" s="1"/>
  <c r="G541" i="10"/>
  <c r="H541" i="10" s="1"/>
  <c r="G605" i="10"/>
  <c r="H605" i="10" s="1"/>
  <c r="G669" i="10"/>
  <c r="H669" i="10" s="1"/>
  <c r="G733" i="10"/>
  <c r="H733" i="10" s="1"/>
  <c r="G797" i="10"/>
  <c r="H797" i="10" s="1"/>
  <c r="G861" i="10"/>
  <c r="H861" i="10" s="1"/>
  <c r="I318" i="10"/>
  <c r="J318" i="10"/>
  <c r="I422" i="10"/>
  <c r="J422" i="10"/>
  <c r="I534" i="10"/>
  <c r="J534" i="10"/>
  <c r="I646" i="10"/>
  <c r="J646" i="10"/>
  <c r="I766" i="10"/>
  <c r="J766" i="10"/>
  <c r="G328" i="10"/>
  <c r="H328" i="10" s="1"/>
  <c r="G270" i="10"/>
  <c r="H270" i="10" s="1"/>
  <c r="G430" i="10"/>
  <c r="H430" i="10" s="1"/>
  <c r="G582" i="10"/>
  <c r="H582" i="10" s="1"/>
  <c r="G718" i="10"/>
  <c r="H718" i="10" s="1"/>
  <c r="G854" i="10"/>
  <c r="H854" i="10" s="1"/>
  <c r="G312" i="10"/>
  <c r="H312" i="10" s="1"/>
  <c r="G63" i="10"/>
  <c r="H63" i="10" s="1"/>
  <c r="G127" i="10"/>
  <c r="H127" i="10" s="1"/>
  <c r="G191" i="10"/>
  <c r="H191" i="10" s="1"/>
  <c r="G255" i="10"/>
  <c r="H255" i="10" s="1"/>
  <c r="G319" i="10"/>
  <c r="H319" i="10" s="1"/>
  <c r="G383" i="10"/>
  <c r="H383" i="10" s="1"/>
  <c r="G447" i="10"/>
  <c r="H447" i="10" s="1"/>
  <c r="G511" i="10"/>
  <c r="H511" i="10" s="1"/>
  <c r="G575" i="10"/>
  <c r="H575" i="10" s="1"/>
  <c r="G639" i="10"/>
  <c r="H639" i="10" s="1"/>
  <c r="G703" i="10"/>
  <c r="H703" i="10" s="1"/>
  <c r="G767" i="10"/>
  <c r="H767" i="10" s="1"/>
  <c r="G831" i="10"/>
  <c r="H831" i="10" s="1"/>
  <c r="I9" i="10"/>
  <c r="J9" i="10"/>
  <c r="I25" i="10"/>
  <c r="J25" i="10"/>
  <c r="I41" i="10"/>
  <c r="J41" i="10"/>
  <c r="J57" i="10"/>
  <c r="I73" i="10"/>
  <c r="J73" i="10"/>
  <c r="I89" i="10"/>
  <c r="J89" i="10"/>
  <c r="I137" i="10"/>
  <c r="I153" i="10"/>
  <c r="J153" i="10"/>
  <c r="I217" i="10"/>
  <c r="J217" i="10"/>
  <c r="G281" i="10"/>
  <c r="H281" i="10" s="1"/>
  <c r="G345" i="10"/>
  <c r="H345" i="10" s="1"/>
  <c r="G409" i="10"/>
  <c r="H409" i="10" s="1"/>
  <c r="G473" i="10"/>
  <c r="H473" i="10" s="1"/>
  <c r="G537" i="10"/>
  <c r="H537" i="10" s="1"/>
  <c r="G601" i="10"/>
  <c r="H601" i="10" s="1"/>
  <c r="G665" i="10"/>
  <c r="H665" i="10" s="1"/>
  <c r="G729" i="10"/>
  <c r="H729" i="10" s="1"/>
  <c r="G793" i="10"/>
  <c r="H793" i="10" s="1"/>
  <c r="G857" i="10"/>
  <c r="H857" i="10" s="1"/>
  <c r="I282" i="10"/>
  <c r="J282" i="10"/>
  <c r="I346" i="10"/>
  <c r="J346" i="10"/>
  <c r="I410" i="10"/>
  <c r="J410" i="10"/>
  <c r="I474" i="10"/>
  <c r="J474" i="10"/>
  <c r="I538" i="10"/>
  <c r="J538" i="10"/>
  <c r="I602" i="10"/>
  <c r="J602" i="10"/>
  <c r="I666" i="10"/>
  <c r="J666" i="10"/>
  <c r="I730" i="10"/>
  <c r="J730" i="10"/>
  <c r="I794" i="10"/>
  <c r="J794" i="10"/>
  <c r="G866" i="10"/>
  <c r="H866" i="10" s="1"/>
  <c r="I396" i="10"/>
  <c r="J396" i="10"/>
  <c r="I580" i="10"/>
  <c r="J580" i="10"/>
  <c r="I796" i="10"/>
  <c r="J796" i="10"/>
  <c r="I244" i="10"/>
  <c r="J244" i="10"/>
  <c r="I428" i="10"/>
  <c r="J428" i="10"/>
  <c r="I628" i="10"/>
  <c r="J628" i="10"/>
  <c r="I804" i="10"/>
  <c r="J804" i="10"/>
  <c r="G11" i="10"/>
  <c r="H11" i="10" s="1"/>
  <c r="G27" i="10"/>
  <c r="H27" i="10" s="1"/>
  <c r="G43" i="10"/>
  <c r="H43" i="10" s="1"/>
  <c r="G59" i="10"/>
  <c r="H59" i="10" s="1"/>
  <c r="G75" i="10"/>
  <c r="H75" i="10" s="1"/>
  <c r="G91" i="10"/>
  <c r="H91" i="10" s="1"/>
  <c r="G107" i="10"/>
  <c r="H107" i="10" s="1"/>
  <c r="G123" i="10"/>
  <c r="H123" i="10" s="1"/>
  <c r="G139" i="10"/>
  <c r="H139" i="10" s="1"/>
  <c r="G155" i="10"/>
  <c r="H155" i="10" s="1"/>
  <c r="I195" i="10"/>
  <c r="J195" i="10"/>
  <c r="G259" i="10"/>
  <c r="H259" i="10" s="1"/>
  <c r="G323" i="10"/>
  <c r="H323" i="10" s="1"/>
  <c r="G387" i="10"/>
  <c r="H387" i="10" s="1"/>
  <c r="G451" i="10"/>
  <c r="H451" i="10" s="1"/>
  <c r="G515" i="10"/>
  <c r="H515" i="10" s="1"/>
  <c r="G579" i="10"/>
  <c r="H579" i="10" s="1"/>
  <c r="G643" i="10"/>
  <c r="H643" i="10" s="1"/>
  <c r="G707" i="10"/>
  <c r="H707" i="10" s="1"/>
  <c r="G771" i="10"/>
  <c r="H771" i="10" s="1"/>
  <c r="G835" i="10"/>
  <c r="H835" i="10" s="1"/>
  <c r="G52" i="10"/>
  <c r="H52" i="10" s="1"/>
  <c r="G84" i="10"/>
  <c r="H84" i="10" s="1"/>
  <c r="G108" i="10"/>
  <c r="H108" i="10" s="1"/>
  <c r="G132" i="10"/>
  <c r="H132" i="10" s="1"/>
  <c r="G164" i="10"/>
  <c r="H164" i="10" s="1"/>
  <c r="G188" i="10"/>
  <c r="H188" i="10" s="1"/>
  <c r="G220" i="10"/>
  <c r="H220" i="10" s="1"/>
  <c r="I364" i="10"/>
  <c r="J364" i="10"/>
  <c r="G564" i="10"/>
  <c r="H564" i="10" s="1"/>
  <c r="I740" i="10"/>
  <c r="J740" i="10"/>
  <c r="G13" i="10"/>
  <c r="H13" i="10" s="1"/>
  <c r="G29" i="10"/>
  <c r="H29" i="10" s="1"/>
  <c r="G45" i="10"/>
  <c r="H45" i="10" s="1"/>
  <c r="G61" i="10"/>
  <c r="H61" i="10" s="1"/>
  <c r="G77" i="10"/>
  <c r="H77" i="10" s="1"/>
  <c r="G93" i="10"/>
  <c r="H93" i="10" s="1"/>
  <c r="G109" i="10"/>
  <c r="H109" i="10" s="1"/>
  <c r="G125" i="10"/>
  <c r="H125" i="10" s="1"/>
  <c r="G141" i="10"/>
  <c r="H141" i="10" s="1"/>
  <c r="G157" i="10"/>
  <c r="H157" i="10" s="1"/>
  <c r="G173" i="10"/>
  <c r="H173" i="10" s="1"/>
  <c r="G189" i="10"/>
  <c r="H189" i="10" s="1"/>
  <c r="G205" i="10"/>
  <c r="H205" i="10" s="1"/>
  <c r="G245" i="10"/>
  <c r="H245" i="10" s="1"/>
  <c r="G309" i="10"/>
  <c r="H309" i="10" s="1"/>
  <c r="G373" i="10"/>
  <c r="H373" i="10" s="1"/>
  <c r="G437" i="10"/>
  <c r="H437" i="10" s="1"/>
  <c r="G501" i="10"/>
  <c r="H501" i="10" s="1"/>
  <c r="G565" i="10"/>
  <c r="H565" i="10" s="1"/>
  <c r="G629" i="10"/>
  <c r="H629" i="10" s="1"/>
  <c r="G693" i="10"/>
  <c r="H693" i="10" s="1"/>
  <c r="G757" i="10"/>
  <c r="H757" i="10" s="1"/>
  <c r="G821" i="10"/>
  <c r="H821" i="10" s="1"/>
  <c r="G885" i="10"/>
  <c r="H885" i="10" s="1"/>
  <c r="G206" i="10"/>
  <c r="H206" i="10" s="1"/>
  <c r="I358" i="10"/>
  <c r="J358" i="10"/>
  <c r="I462" i="10"/>
  <c r="J462" i="10"/>
  <c r="I574" i="10"/>
  <c r="J574" i="10"/>
  <c r="I694" i="10"/>
  <c r="J694" i="10"/>
  <c r="I806" i="10"/>
  <c r="J806" i="10"/>
  <c r="G56" i="10"/>
  <c r="H56" i="10" s="1"/>
  <c r="G88" i="10"/>
  <c r="H88" i="10" s="1"/>
  <c r="G136" i="10"/>
  <c r="H136" i="10" s="1"/>
  <c r="G176" i="10"/>
  <c r="H176" i="10" s="1"/>
  <c r="G208" i="10"/>
  <c r="H208" i="10" s="1"/>
  <c r="G22" i="10"/>
  <c r="H22" i="10" s="1"/>
  <c r="G38" i="10"/>
  <c r="H38" i="10" s="1"/>
  <c r="G54" i="10"/>
  <c r="H54" i="10" s="1"/>
  <c r="G70" i="10"/>
  <c r="H70" i="10" s="1"/>
  <c r="G86" i="10"/>
  <c r="H86" i="10" s="1"/>
  <c r="G102" i="10"/>
  <c r="H102" i="10" s="1"/>
  <c r="G118" i="10"/>
  <c r="H118" i="10" s="1"/>
  <c r="G134" i="10"/>
  <c r="H134" i="10" s="1"/>
  <c r="G150" i="10"/>
  <c r="H150" i="10" s="1"/>
  <c r="G166" i="10"/>
  <c r="H166" i="10" s="1"/>
  <c r="G182" i="10"/>
  <c r="H182" i="10" s="1"/>
  <c r="G198" i="10"/>
  <c r="H198" i="10" s="1"/>
  <c r="G222" i="10"/>
  <c r="H222" i="10" s="1"/>
  <c r="G326" i="10"/>
  <c r="H326" i="10" s="1"/>
  <c r="G486" i="10"/>
  <c r="H486" i="10" s="1"/>
  <c r="G630" i="10"/>
  <c r="H630" i="10" s="1"/>
  <c r="G774" i="10"/>
  <c r="H774" i="10" s="1"/>
  <c r="I232" i="10"/>
  <c r="J232" i="10"/>
  <c r="G408" i="10"/>
  <c r="H408" i="10" s="1"/>
  <c r="I23" i="10"/>
  <c r="J23" i="10"/>
  <c r="I87" i="10"/>
  <c r="J87" i="10"/>
  <c r="I151" i="10"/>
  <c r="J151" i="10"/>
  <c r="G215" i="10"/>
  <c r="H215" i="10" s="1"/>
  <c r="I279" i="10"/>
  <c r="J279" i="10"/>
  <c r="I343" i="10"/>
  <c r="J343" i="10"/>
  <c r="I407" i="10"/>
  <c r="J407" i="10"/>
  <c r="I471" i="10"/>
  <c r="J471" i="10"/>
  <c r="I535" i="10"/>
  <c r="J535" i="10"/>
  <c r="I599" i="10"/>
  <c r="J599" i="10"/>
  <c r="I663" i="10"/>
  <c r="J663" i="10"/>
  <c r="I727" i="10"/>
  <c r="J727" i="10"/>
  <c r="I791" i="10"/>
  <c r="J791" i="10"/>
  <c r="I855" i="10"/>
  <c r="J855" i="10"/>
  <c r="I320" i="10"/>
  <c r="J320" i="10"/>
  <c r="I384" i="10"/>
  <c r="J384" i="10"/>
  <c r="I424" i="10"/>
  <c r="J424" i="10"/>
  <c r="I440" i="10"/>
  <c r="J440" i="10"/>
  <c r="I456" i="10"/>
  <c r="J456" i="10"/>
  <c r="I472" i="10"/>
  <c r="I504" i="10"/>
  <c r="J504" i="10"/>
  <c r="I520" i="10"/>
  <c r="J520" i="10"/>
  <c r="I536" i="10"/>
  <c r="J536" i="10"/>
  <c r="I552" i="10"/>
  <c r="J552" i="10"/>
  <c r="I568" i="10"/>
  <c r="J568" i="10"/>
  <c r="I584" i="10"/>
  <c r="J584" i="10"/>
  <c r="I600" i="10"/>
  <c r="I632" i="10"/>
  <c r="J632" i="10"/>
  <c r="I648" i="10"/>
  <c r="J648" i="10"/>
  <c r="I664" i="10"/>
  <c r="J664" i="10"/>
  <c r="I680" i="10"/>
  <c r="J680" i="10"/>
  <c r="I696" i="10"/>
  <c r="J696" i="10"/>
  <c r="I712" i="10"/>
  <c r="J712" i="10"/>
  <c r="I728" i="10"/>
  <c r="J728" i="10"/>
  <c r="I744" i="10"/>
  <c r="J744" i="10"/>
  <c r="I760" i="10"/>
  <c r="J760" i="10"/>
  <c r="I776" i="10"/>
  <c r="J776" i="10"/>
  <c r="I792" i="10"/>
  <c r="J792" i="10"/>
  <c r="I808" i="10"/>
  <c r="J808" i="10"/>
  <c r="I824" i="10"/>
  <c r="J824" i="10"/>
  <c r="I840" i="10"/>
  <c r="J840" i="10"/>
  <c r="I856" i="10"/>
  <c r="J856" i="10"/>
  <c r="I872" i="10"/>
  <c r="J872" i="10"/>
  <c r="I888" i="10"/>
  <c r="J888" i="10"/>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2" i="7"/>
  <c r="W78" i="4"/>
  <c r="W77" i="4"/>
  <c r="W78" i="5"/>
  <c r="W77" i="5"/>
  <c r="AA81" i="5"/>
  <c r="AB79" i="6"/>
  <c r="AG76" i="6"/>
  <c r="V75" i="6"/>
  <c r="H68" i="6"/>
  <c r="H67" i="6"/>
  <c r="H66" i="6"/>
  <c r="H65" i="6"/>
  <c r="H64" i="6"/>
  <c r="H63" i="6"/>
  <c r="H62" i="6"/>
  <c r="H61" i="6"/>
  <c r="H60" i="6"/>
  <c r="L59" i="6"/>
  <c r="N59" i="6" s="1"/>
  <c r="H59" i="6"/>
  <c r="L58" i="6"/>
  <c r="N58" i="6" s="1"/>
  <c r="J58" i="6"/>
  <c r="J59" i="6" s="1"/>
  <c r="J60" i="6" s="1"/>
  <c r="J61" i="6" s="1"/>
  <c r="J62" i="6" s="1"/>
  <c r="J63" i="6" s="1"/>
  <c r="J64" i="6" s="1"/>
  <c r="J65" i="6" s="1"/>
  <c r="J66" i="6" s="1"/>
  <c r="J67" i="6" s="1"/>
  <c r="J68" i="6" s="1"/>
  <c r="H58" i="6"/>
  <c r="O57" i="6"/>
  <c r="N57" i="6"/>
  <c r="H57" i="6"/>
  <c r="O56" i="6"/>
  <c r="N56" i="6"/>
  <c r="O55" i="6"/>
  <c r="N55" i="6"/>
  <c r="O54" i="6"/>
  <c r="N54" i="6"/>
  <c r="O53" i="6"/>
  <c r="N53" i="6"/>
  <c r="O52" i="6"/>
  <c r="N52" i="6"/>
  <c r="O51" i="6"/>
  <c r="N51" i="6"/>
  <c r="O50" i="6"/>
  <c r="N50" i="6"/>
  <c r="O49" i="6"/>
  <c r="N49" i="6"/>
  <c r="O48" i="6"/>
  <c r="N48" i="6"/>
  <c r="O47" i="6"/>
  <c r="N47" i="6"/>
  <c r="O46" i="6"/>
  <c r="N46" i="6"/>
  <c r="O45" i="6"/>
  <c r="N45" i="6"/>
  <c r="H45" i="6"/>
  <c r="O44" i="6"/>
  <c r="N44" i="6"/>
  <c r="H44" i="6"/>
  <c r="O43" i="6"/>
  <c r="N43" i="6"/>
  <c r="H43" i="6"/>
  <c r="O42" i="6"/>
  <c r="N42" i="6"/>
  <c r="H42" i="6"/>
  <c r="O41" i="6"/>
  <c r="N41" i="6"/>
  <c r="H41" i="6"/>
  <c r="O40" i="6"/>
  <c r="N40" i="6"/>
  <c r="H40" i="6"/>
  <c r="O39" i="6"/>
  <c r="N39" i="6"/>
  <c r="H39" i="6"/>
  <c r="O38" i="6"/>
  <c r="N38" i="6"/>
  <c r="H38" i="6"/>
  <c r="O37" i="6"/>
  <c r="N37" i="6"/>
  <c r="H37" i="6"/>
  <c r="O36" i="6"/>
  <c r="N36" i="6"/>
  <c r="H36" i="6"/>
  <c r="O35" i="6"/>
  <c r="N35" i="6"/>
  <c r="H35" i="6"/>
  <c r="O34" i="6"/>
  <c r="N34" i="6"/>
  <c r="H34" i="6"/>
  <c r="O33" i="6"/>
  <c r="N33" i="6"/>
  <c r="H33" i="6"/>
  <c r="O32" i="6"/>
  <c r="N32" i="6"/>
  <c r="H32" i="6"/>
  <c r="O31" i="6"/>
  <c r="N31" i="6"/>
  <c r="H31" i="6"/>
  <c r="O30" i="6"/>
  <c r="N30" i="6"/>
  <c r="H30" i="6"/>
  <c r="O29" i="6"/>
  <c r="N29" i="6"/>
  <c r="H29" i="6"/>
  <c r="O28" i="6"/>
  <c r="N28" i="6"/>
  <c r="H28" i="6"/>
  <c r="O27" i="6"/>
  <c r="N27" i="6"/>
  <c r="H27" i="6"/>
  <c r="O26" i="6"/>
  <c r="N26" i="6"/>
  <c r="H26" i="6"/>
  <c r="O25" i="6"/>
  <c r="N25" i="6"/>
  <c r="H25" i="6"/>
  <c r="O24" i="6"/>
  <c r="N24" i="6"/>
  <c r="H24" i="6"/>
  <c r="O23" i="6"/>
  <c r="N23" i="6"/>
  <c r="H23" i="6"/>
  <c r="O22" i="6"/>
  <c r="N22" i="6"/>
  <c r="H22" i="6"/>
  <c r="O21" i="6"/>
  <c r="N21" i="6"/>
  <c r="H21" i="6"/>
  <c r="O20" i="6"/>
  <c r="N20" i="6"/>
  <c r="H20" i="6"/>
  <c r="O19" i="6"/>
  <c r="N19" i="6"/>
  <c r="H19" i="6"/>
  <c r="O18" i="6"/>
  <c r="N18" i="6"/>
  <c r="H18" i="6"/>
  <c r="O17" i="6"/>
  <c r="N17" i="6"/>
  <c r="H17" i="6"/>
  <c r="O16" i="6"/>
  <c r="N16" i="6"/>
  <c r="H16" i="6"/>
  <c r="O15" i="6"/>
  <c r="N15" i="6"/>
  <c r="H15" i="6"/>
  <c r="O14" i="6"/>
  <c r="N14" i="6"/>
  <c r="H14" i="6"/>
  <c r="O13" i="6"/>
  <c r="N13" i="6"/>
  <c r="H13" i="6"/>
  <c r="N12" i="6"/>
  <c r="H12" i="6"/>
  <c r="N11" i="6"/>
  <c r="H11" i="6"/>
  <c r="N10" i="6"/>
  <c r="H10" i="6"/>
  <c r="N9" i="6"/>
  <c r="H9" i="6"/>
  <c r="N8" i="6"/>
  <c r="H8" i="6"/>
  <c r="N7" i="6"/>
  <c r="H7" i="6"/>
  <c r="N6" i="6"/>
  <c r="H6" i="6"/>
  <c r="N5" i="6"/>
  <c r="H5" i="6"/>
  <c r="N4" i="6"/>
  <c r="H4" i="6"/>
  <c r="N3" i="6"/>
  <c r="H3" i="6"/>
  <c r="N2" i="6"/>
  <c r="H2" i="6"/>
  <c r="O57" i="5"/>
  <c r="AB79" i="5"/>
  <c r="AG76" i="5"/>
  <c r="V75" i="5"/>
  <c r="H68" i="5"/>
  <c r="H67" i="5"/>
  <c r="H66" i="5"/>
  <c r="H65" i="5"/>
  <c r="H64" i="5"/>
  <c r="H63" i="5"/>
  <c r="H62" i="5"/>
  <c r="H61" i="5"/>
  <c r="H60" i="5"/>
  <c r="L59" i="5"/>
  <c r="N59" i="5" s="1"/>
  <c r="H59" i="5"/>
  <c r="N58" i="5"/>
  <c r="L58" i="5"/>
  <c r="J58" i="5"/>
  <c r="J59" i="5" s="1"/>
  <c r="J60" i="5" s="1"/>
  <c r="J61" i="5" s="1"/>
  <c r="J62" i="5" s="1"/>
  <c r="J63" i="5" s="1"/>
  <c r="J64" i="5" s="1"/>
  <c r="J65" i="5" s="1"/>
  <c r="J66" i="5" s="1"/>
  <c r="J67" i="5" s="1"/>
  <c r="J68" i="5" s="1"/>
  <c r="H58" i="5"/>
  <c r="N57" i="5"/>
  <c r="H57" i="5"/>
  <c r="O56" i="5"/>
  <c r="N56" i="5"/>
  <c r="O55" i="5"/>
  <c r="N55" i="5"/>
  <c r="O54" i="5"/>
  <c r="N54" i="5"/>
  <c r="O53" i="5"/>
  <c r="N53" i="5"/>
  <c r="O52" i="5"/>
  <c r="N52" i="5"/>
  <c r="O51" i="5"/>
  <c r="N51" i="5"/>
  <c r="O50" i="5"/>
  <c r="N50" i="5"/>
  <c r="O49" i="5"/>
  <c r="N49" i="5"/>
  <c r="O48" i="5"/>
  <c r="N48" i="5"/>
  <c r="O47" i="5"/>
  <c r="N47" i="5"/>
  <c r="O46" i="5"/>
  <c r="N46" i="5"/>
  <c r="O45" i="5"/>
  <c r="N45" i="5"/>
  <c r="H45" i="5"/>
  <c r="O44" i="5"/>
  <c r="N44" i="5"/>
  <c r="H44" i="5"/>
  <c r="O43" i="5"/>
  <c r="N43" i="5"/>
  <c r="H43" i="5"/>
  <c r="O42" i="5"/>
  <c r="N42" i="5"/>
  <c r="H42" i="5"/>
  <c r="O41" i="5"/>
  <c r="N41" i="5"/>
  <c r="H41" i="5"/>
  <c r="O40" i="5"/>
  <c r="N40" i="5"/>
  <c r="H40" i="5"/>
  <c r="O39" i="5"/>
  <c r="N39" i="5"/>
  <c r="H39" i="5"/>
  <c r="O38" i="5"/>
  <c r="N38" i="5"/>
  <c r="H38" i="5"/>
  <c r="O37" i="5"/>
  <c r="N37" i="5"/>
  <c r="H37" i="5"/>
  <c r="O36" i="5"/>
  <c r="N36" i="5"/>
  <c r="H36" i="5"/>
  <c r="O35" i="5"/>
  <c r="N35" i="5"/>
  <c r="H35" i="5"/>
  <c r="O34" i="5"/>
  <c r="N34" i="5"/>
  <c r="H34" i="5"/>
  <c r="O33" i="5"/>
  <c r="N33" i="5"/>
  <c r="H33" i="5"/>
  <c r="O32" i="5"/>
  <c r="N32" i="5"/>
  <c r="H32" i="5"/>
  <c r="O31" i="5"/>
  <c r="N31" i="5"/>
  <c r="H31" i="5"/>
  <c r="O30" i="5"/>
  <c r="N30" i="5"/>
  <c r="H30" i="5"/>
  <c r="O29" i="5"/>
  <c r="N29" i="5"/>
  <c r="H29" i="5"/>
  <c r="O28" i="5"/>
  <c r="N28" i="5"/>
  <c r="H28" i="5"/>
  <c r="O27" i="5"/>
  <c r="N27" i="5"/>
  <c r="H27" i="5"/>
  <c r="O26" i="5"/>
  <c r="N26" i="5"/>
  <c r="H26" i="5"/>
  <c r="O25" i="5"/>
  <c r="N25" i="5"/>
  <c r="H25" i="5"/>
  <c r="O24" i="5"/>
  <c r="N24" i="5"/>
  <c r="H24" i="5"/>
  <c r="O23" i="5"/>
  <c r="N23" i="5"/>
  <c r="H23" i="5"/>
  <c r="O22" i="5"/>
  <c r="N22" i="5"/>
  <c r="H22" i="5"/>
  <c r="O21" i="5"/>
  <c r="N21" i="5"/>
  <c r="H21" i="5"/>
  <c r="O20" i="5"/>
  <c r="N20" i="5"/>
  <c r="H20" i="5"/>
  <c r="O19" i="5"/>
  <c r="N19" i="5"/>
  <c r="H19" i="5"/>
  <c r="O18" i="5"/>
  <c r="N18" i="5"/>
  <c r="H18" i="5"/>
  <c r="O17" i="5"/>
  <c r="N17" i="5"/>
  <c r="H17" i="5"/>
  <c r="O16" i="5"/>
  <c r="N16" i="5"/>
  <c r="H16" i="5"/>
  <c r="O15" i="5"/>
  <c r="N15" i="5"/>
  <c r="H15" i="5"/>
  <c r="O14" i="5"/>
  <c r="N14" i="5"/>
  <c r="H14" i="5"/>
  <c r="O13" i="5"/>
  <c r="N13" i="5"/>
  <c r="H13" i="5"/>
  <c r="N12" i="5"/>
  <c r="H12" i="5"/>
  <c r="N11" i="5"/>
  <c r="H11" i="5"/>
  <c r="N10" i="5"/>
  <c r="H10" i="5"/>
  <c r="N9" i="5"/>
  <c r="H9" i="5"/>
  <c r="N8" i="5"/>
  <c r="H8" i="5"/>
  <c r="N7" i="5"/>
  <c r="H7" i="5"/>
  <c r="N6" i="5"/>
  <c r="H6" i="5"/>
  <c r="N5" i="5"/>
  <c r="H5" i="5"/>
  <c r="N4" i="5"/>
  <c r="H4" i="5"/>
  <c r="N3" i="5"/>
  <c r="H3" i="5"/>
  <c r="N2" i="5"/>
  <c r="H2" i="5"/>
  <c r="AB81" i="4"/>
  <c r="AB79" i="4"/>
  <c r="AG76" i="4"/>
  <c r="V75" i="4"/>
  <c r="H68" i="4"/>
  <c r="H67" i="4"/>
  <c r="H66" i="4"/>
  <c r="H65" i="4"/>
  <c r="H64" i="4"/>
  <c r="H63" i="4"/>
  <c r="H62" i="4"/>
  <c r="H61" i="4"/>
  <c r="H60" i="4"/>
  <c r="H59" i="4"/>
  <c r="L58" i="4"/>
  <c r="N58" i="4" s="1"/>
  <c r="J58" i="4"/>
  <c r="J59" i="4" s="1"/>
  <c r="J60" i="4" s="1"/>
  <c r="J61" i="4" s="1"/>
  <c r="J62" i="4" s="1"/>
  <c r="J63" i="4" s="1"/>
  <c r="J64" i="4" s="1"/>
  <c r="J65" i="4" s="1"/>
  <c r="J66" i="4" s="1"/>
  <c r="J67" i="4" s="1"/>
  <c r="J68" i="4" s="1"/>
  <c r="H58" i="4"/>
  <c r="N57" i="4"/>
  <c r="H57" i="4"/>
  <c r="O56" i="4"/>
  <c r="N56" i="4"/>
  <c r="O55" i="4"/>
  <c r="N55" i="4"/>
  <c r="O54" i="4"/>
  <c r="N54" i="4"/>
  <c r="O53" i="4"/>
  <c r="N53" i="4"/>
  <c r="O52" i="4"/>
  <c r="N52" i="4"/>
  <c r="O51" i="4"/>
  <c r="N51" i="4"/>
  <c r="O50" i="4"/>
  <c r="N50" i="4"/>
  <c r="O49" i="4"/>
  <c r="N49" i="4"/>
  <c r="O48" i="4"/>
  <c r="N48" i="4"/>
  <c r="O47" i="4"/>
  <c r="N47" i="4"/>
  <c r="O46" i="4"/>
  <c r="N46" i="4"/>
  <c r="O45" i="4"/>
  <c r="N45" i="4"/>
  <c r="H45" i="4"/>
  <c r="O44" i="4"/>
  <c r="N44" i="4"/>
  <c r="H44" i="4"/>
  <c r="O43" i="4"/>
  <c r="N43" i="4"/>
  <c r="H43" i="4"/>
  <c r="O42" i="4"/>
  <c r="N42" i="4"/>
  <c r="H42" i="4"/>
  <c r="O41" i="4"/>
  <c r="N41" i="4"/>
  <c r="H41" i="4"/>
  <c r="O40" i="4"/>
  <c r="N40" i="4"/>
  <c r="H40" i="4"/>
  <c r="O39" i="4"/>
  <c r="N39" i="4"/>
  <c r="H39" i="4"/>
  <c r="O38" i="4"/>
  <c r="N38" i="4"/>
  <c r="H38" i="4"/>
  <c r="O37" i="4"/>
  <c r="N37" i="4"/>
  <c r="H37" i="4"/>
  <c r="O36" i="4"/>
  <c r="N36" i="4"/>
  <c r="H36" i="4"/>
  <c r="O35" i="4"/>
  <c r="N35" i="4"/>
  <c r="H35" i="4"/>
  <c r="O34" i="4"/>
  <c r="N34" i="4"/>
  <c r="H34" i="4"/>
  <c r="O33" i="4"/>
  <c r="N33" i="4"/>
  <c r="H33" i="4"/>
  <c r="O32" i="4"/>
  <c r="N32" i="4"/>
  <c r="H32" i="4"/>
  <c r="O31" i="4"/>
  <c r="N31" i="4"/>
  <c r="H31" i="4"/>
  <c r="O30" i="4"/>
  <c r="N30" i="4"/>
  <c r="H30" i="4"/>
  <c r="O29" i="4"/>
  <c r="N29" i="4"/>
  <c r="H29" i="4"/>
  <c r="O28" i="4"/>
  <c r="N28" i="4"/>
  <c r="H28" i="4"/>
  <c r="O27" i="4"/>
  <c r="N27" i="4"/>
  <c r="H27" i="4"/>
  <c r="O26" i="4"/>
  <c r="N26" i="4"/>
  <c r="H26" i="4"/>
  <c r="O25" i="4"/>
  <c r="N25" i="4"/>
  <c r="H25" i="4"/>
  <c r="O24" i="4"/>
  <c r="N24" i="4"/>
  <c r="H24" i="4"/>
  <c r="O23" i="4"/>
  <c r="N23" i="4"/>
  <c r="H23" i="4"/>
  <c r="O22" i="4"/>
  <c r="N22" i="4"/>
  <c r="H22" i="4"/>
  <c r="O21" i="4"/>
  <c r="N21" i="4"/>
  <c r="H21" i="4"/>
  <c r="O20" i="4"/>
  <c r="N20" i="4"/>
  <c r="H20" i="4"/>
  <c r="O19" i="4"/>
  <c r="N19" i="4"/>
  <c r="H19" i="4"/>
  <c r="O18" i="4"/>
  <c r="N18" i="4"/>
  <c r="H18" i="4"/>
  <c r="O17" i="4"/>
  <c r="N17" i="4"/>
  <c r="H17" i="4"/>
  <c r="O16" i="4"/>
  <c r="N16" i="4"/>
  <c r="H16" i="4"/>
  <c r="O15" i="4"/>
  <c r="N15" i="4"/>
  <c r="H15" i="4"/>
  <c r="O14" i="4"/>
  <c r="N14" i="4"/>
  <c r="H14" i="4"/>
  <c r="O13" i="4"/>
  <c r="N13" i="4"/>
  <c r="H13" i="4"/>
  <c r="N12" i="4"/>
  <c r="H12" i="4"/>
  <c r="N11" i="4"/>
  <c r="H11" i="4"/>
  <c r="N10" i="4"/>
  <c r="H10" i="4"/>
  <c r="N9" i="4"/>
  <c r="H9" i="4"/>
  <c r="N8" i="4"/>
  <c r="H8" i="4"/>
  <c r="N7" i="4"/>
  <c r="H7" i="4"/>
  <c r="N6" i="4"/>
  <c r="H6" i="4"/>
  <c r="N5" i="4"/>
  <c r="H5" i="4"/>
  <c r="N4" i="4"/>
  <c r="H4" i="4"/>
  <c r="N3" i="4"/>
  <c r="H3" i="4"/>
  <c r="N2" i="4"/>
  <c r="H2" i="4"/>
  <c r="AG76" i="2"/>
  <c r="I199" i="10" l="1"/>
  <c r="I168" i="10"/>
  <c r="J649" i="10"/>
  <c r="J830" i="10"/>
  <c r="J616" i="10"/>
  <c r="J121" i="10"/>
  <c r="I488" i="10"/>
  <c r="J401" i="10"/>
  <c r="J677" i="10"/>
  <c r="J547" i="10"/>
  <c r="J105" i="10"/>
  <c r="J156" i="10"/>
  <c r="J686" i="10"/>
  <c r="J795" i="10"/>
  <c r="J700" i="10"/>
  <c r="J868" i="10"/>
  <c r="J196" i="10"/>
  <c r="J200" i="10"/>
  <c r="J623" i="10"/>
  <c r="I711" i="10"/>
  <c r="J455" i="10"/>
  <c r="J144" i="10"/>
  <c r="J40" i="10"/>
  <c r="J542" i="10"/>
  <c r="J820" i="10"/>
  <c r="J347" i="10"/>
  <c r="J588" i="10"/>
  <c r="J435" i="10"/>
  <c r="J731" i="10"/>
  <c r="J475" i="10"/>
  <c r="J499" i="10"/>
  <c r="J229" i="10"/>
  <c r="J758" i="10"/>
  <c r="J775" i="10"/>
  <c r="J263" i="10"/>
  <c r="J741" i="10"/>
  <c r="J839" i="10"/>
  <c r="J713" i="10"/>
  <c r="I150" i="10"/>
  <c r="J150" i="10"/>
  <c r="I206" i="10"/>
  <c r="J206" i="10"/>
  <c r="I13" i="10"/>
  <c r="J13" i="10"/>
  <c r="I63" i="10"/>
  <c r="J63" i="10"/>
  <c r="I477" i="10"/>
  <c r="J477" i="10"/>
  <c r="I619" i="10"/>
  <c r="J619" i="10"/>
  <c r="I138" i="10"/>
  <c r="J138" i="10"/>
  <c r="I10" i="10"/>
  <c r="J10" i="10"/>
  <c r="I569" i="10"/>
  <c r="J569" i="10"/>
  <c r="I679" i="10"/>
  <c r="J679" i="10"/>
  <c r="I238" i="10"/>
  <c r="J238" i="10"/>
  <c r="I773" i="10"/>
  <c r="J773" i="10"/>
  <c r="I261" i="10"/>
  <c r="J261" i="10"/>
  <c r="I275" i="10"/>
  <c r="J275" i="10"/>
  <c r="I12" i="10"/>
  <c r="J12" i="10"/>
  <c r="I489" i="10"/>
  <c r="J489" i="10"/>
  <c r="I49" i="10"/>
  <c r="J49" i="10"/>
  <c r="I527" i="10"/>
  <c r="J527" i="10"/>
  <c r="I80" i="10"/>
  <c r="J80" i="10"/>
  <c r="I816" i="10"/>
  <c r="J816" i="10"/>
  <c r="I560" i="10"/>
  <c r="J560" i="10"/>
  <c r="I630" i="10"/>
  <c r="J630" i="10"/>
  <c r="I134" i="10"/>
  <c r="J134" i="10"/>
  <c r="I208" i="10"/>
  <c r="J208" i="10"/>
  <c r="I885" i="10"/>
  <c r="J885" i="10"/>
  <c r="I373" i="10"/>
  <c r="J373" i="10"/>
  <c r="I125" i="10"/>
  <c r="J125" i="10"/>
  <c r="I132" i="10"/>
  <c r="J132" i="10"/>
  <c r="I579" i="10"/>
  <c r="J579" i="10"/>
  <c r="I155" i="10"/>
  <c r="J155" i="10"/>
  <c r="I27" i="10"/>
  <c r="J27" i="10"/>
  <c r="I866" i="10"/>
  <c r="J866" i="10"/>
  <c r="I537" i="10"/>
  <c r="J537" i="10"/>
  <c r="I511" i="10"/>
  <c r="J511" i="10"/>
  <c r="I312" i="10"/>
  <c r="J312" i="10"/>
  <c r="I413" i="10"/>
  <c r="J413" i="10"/>
  <c r="I555" i="10"/>
  <c r="J555" i="10"/>
  <c r="I122" i="10"/>
  <c r="J122" i="10"/>
  <c r="I833" i="10"/>
  <c r="J833" i="10"/>
  <c r="I321" i="10"/>
  <c r="J321" i="10"/>
  <c r="I377" i="10"/>
  <c r="J377" i="10"/>
  <c r="I615" i="10"/>
  <c r="J615" i="10"/>
  <c r="I103" i="10"/>
  <c r="J103" i="10"/>
  <c r="I709" i="10"/>
  <c r="J709" i="10"/>
  <c r="I788" i="10"/>
  <c r="J788" i="10"/>
  <c r="I723" i="10"/>
  <c r="J723" i="10"/>
  <c r="I836" i="10"/>
  <c r="J836" i="10"/>
  <c r="I425" i="10"/>
  <c r="J425" i="10"/>
  <c r="I827" i="10"/>
  <c r="J827" i="10"/>
  <c r="I463" i="10"/>
  <c r="J463" i="10"/>
  <c r="I15" i="10"/>
  <c r="J15" i="10"/>
  <c r="I48" i="10"/>
  <c r="J48" i="10"/>
  <c r="I800" i="10"/>
  <c r="J800" i="10"/>
  <c r="I672" i="10"/>
  <c r="J672" i="10"/>
  <c r="I544" i="10"/>
  <c r="J544" i="10"/>
  <c r="I416" i="10"/>
  <c r="J416" i="10"/>
  <c r="I183" i="10"/>
  <c r="J183" i="10"/>
  <c r="I406" i="10"/>
  <c r="J406" i="10"/>
  <c r="I110" i="10"/>
  <c r="J110" i="10"/>
  <c r="I533" i="10"/>
  <c r="J533" i="10"/>
  <c r="I165" i="10"/>
  <c r="J165" i="10"/>
  <c r="I37" i="10"/>
  <c r="J37" i="10"/>
  <c r="I131" i="10"/>
  <c r="J131" i="10"/>
  <c r="I3" i="10"/>
  <c r="J3" i="10"/>
  <c r="I81" i="10"/>
  <c r="J81" i="10"/>
  <c r="I543" i="10"/>
  <c r="J543" i="10"/>
  <c r="I31" i="10"/>
  <c r="J31" i="10"/>
  <c r="I637" i="10"/>
  <c r="J637" i="10"/>
  <c r="I715" i="10"/>
  <c r="J715" i="10"/>
  <c r="I203" i="10"/>
  <c r="J203" i="10"/>
  <c r="I114" i="10"/>
  <c r="J114" i="10"/>
  <c r="I801" i="10"/>
  <c r="J801" i="10"/>
  <c r="I289" i="10"/>
  <c r="J289" i="10"/>
  <c r="I38" i="10"/>
  <c r="J38" i="10"/>
  <c r="I707" i="10"/>
  <c r="J707" i="10"/>
  <c r="I676" i="10"/>
  <c r="J676" i="10"/>
  <c r="I774" i="10"/>
  <c r="J774" i="10"/>
  <c r="I118" i="10"/>
  <c r="J118" i="10"/>
  <c r="I108" i="10"/>
  <c r="J108" i="10"/>
  <c r="I349" i="10"/>
  <c r="J349" i="10"/>
  <c r="I39" i="10"/>
  <c r="J39" i="10"/>
  <c r="I604" i="10"/>
  <c r="J604" i="10"/>
  <c r="I361" i="10"/>
  <c r="J361" i="10"/>
  <c r="I889" i="10"/>
  <c r="J889" i="10"/>
  <c r="I32" i="10"/>
  <c r="J32" i="10"/>
  <c r="I784" i="10"/>
  <c r="J784" i="10"/>
  <c r="I656" i="10"/>
  <c r="J656" i="10"/>
  <c r="I528" i="10"/>
  <c r="J528" i="10"/>
  <c r="I376" i="10"/>
  <c r="J376" i="10"/>
  <c r="I119" i="10"/>
  <c r="J119" i="10"/>
  <c r="I262" i="10"/>
  <c r="J262" i="10"/>
  <c r="I94" i="10"/>
  <c r="J94" i="10"/>
  <c r="I192" i="10"/>
  <c r="J192" i="10"/>
  <c r="I469" i="10"/>
  <c r="J469" i="10"/>
  <c r="I149" i="10"/>
  <c r="J149" i="10"/>
  <c r="I21" i="10"/>
  <c r="J21" i="10"/>
  <c r="I204" i="10"/>
  <c r="J204" i="10"/>
  <c r="I17" i="10"/>
  <c r="J17" i="10"/>
  <c r="I479" i="10"/>
  <c r="J479" i="10"/>
  <c r="I248" i="10"/>
  <c r="J248" i="10"/>
  <c r="I573" i="10"/>
  <c r="J573" i="10"/>
  <c r="I651" i="10"/>
  <c r="J651" i="10"/>
  <c r="I812" i="10"/>
  <c r="J812" i="10"/>
  <c r="I226" i="10"/>
  <c r="J226" i="10"/>
  <c r="I98" i="10"/>
  <c r="J98" i="10"/>
  <c r="I737" i="10"/>
  <c r="J737" i="10"/>
  <c r="I166" i="10"/>
  <c r="J166" i="10"/>
  <c r="I157" i="10"/>
  <c r="J157" i="10"/>
  <c r="I643" i="10"/>
  <c r="J643" i="10"/>
  <c r="I486" i="10"/>
  <c r="J486" i="10"/>
  <c r="I309" i="10"/>
  <c r="J309" i="10"/>
  <c r="I139" i="10"/>
  <c r="J139" i="10"/>
  <c r="I861" i="10"/>
  <c r="J861" i="10"/>
  <c r="I106" i="10"/>
  <c r="J106" i="10"/>
  <c r="I551" i="10"/>
  <c r="J551" i="10"/>
  <c r="I645" i="10"/>
  <c r="J645" i="10"/>
  <c r="I659" i="10"/>
  <c r="J659" i="10"/>
  <c r="I873" i="10"/>
  <c r="J873" i="10"/>
  <c r="I699" i="10"/>
  <c r="J699" i="10"/>
  <c r="I399" i="10"/>
  <c r="J399" i="10"/>
  <c r="I368" i="10"/>
  <c r="J368" i="10"/>
  <c r="I115" i="10"/>
  <c r="J115" i="10"/>
  <c r="I326" i="10"/>
  <c r="J326" i="10"/>
  <c r="I102" i="10"/>
  <c r="J102" i="10"/>
  <c r="I136" i="10"/>
  <c r="J136" i="10"/>
  <c r="I757" i="10"/>
  <c r="J757" i="10"/>
  <c r="I245" i="10"/>
  <c r="J245" i="10"/>
  <c r="I93" i="10"/>
  <c r="J93" i="10"/>
  <c r="I564" i="10"/>
  <c r="J564" i="10"/>
  <c r="I84" i="10"/>
  <c r="J84" i="10"/>
  <c r="I451" i="10"/>
  <c r="J451" i="10"/>
  <c r="I123" i="10"/>
  <c r="J123" i="10"/>
  <c r="I409" i="10"/>
  <c r="J409" i="10"/>
  <c r="I383" i="10"/>
  <c r="J383" i="10"/>
  <c r="I718" i="10"/>
  <c r="J718" i="10"/>
  <c r="I797" i="10"/>
  <c r="J797" i="10"/>
  <c r="I285" i="10"/>
  <c r="J285" i="10"/>
  <c r="I427" i="10"/>
  <c r="J427" i="10"/>
  <c r="I218" i="10"/>
  <c r="J218" i="10"/>
  <c r="I90" i="10"/>
  <c r="J90" i="10"/>
  <c r="I705" i="10"/>
  <c r="J705" i="10"/>
  <c r="I97" i="10"/>
  <c r="J97" i="10"/>
  <c r="I487" i="10"/>
  <c r="J487" i="10"/>
  <c r="I264" i="10"/>
  <c r="J264" i="10"/>
  <c r="I581" i="10"/>
  <c r="J581" i="10"/>
  <c r="I595" i="10"/>
  <c r="J595" i="10"/>
  <c r="I180" i="10"/>
  <c r="J180" i="10"/>
  <c r="I809" i="10"/>
  <c r="J809" i="10"/>
  <c r="I297" i="10"/>
  <c r="J297" i="10"/>
  <c r="I571" i="10"/>
  <c r="J571" i="10"/>
  <c r="I633" i="10"/>
  <c r="J633" i="10"/>
  <c r="I847" i="10"/>
  <c r="J847" i="10"/>
  <c r="I335" i="10"/>
  <c r="J335" i="10"/>
  <c r="I216" i="10"/>
  <c r="J216" i="10"/>
  <c r="I8" i="10"/>
  <c r="J8" i="10"/>
  <c r="I768" i="10"/>
  <c r="J768" i="10"/>
  <c r="I640" i="10"/>
  <c r="J640" i="10"/>
  <c r="I512" i="10"/>
  <c r="J512" i="10"/>
  <c r="I55" i="10"/>
  <c r="J55" i="10"/>
  <c r="I214" i="10"/>
  <c r="J214" i="10"/>
  <c r="I78" i="10"/>
  <c r="J78" i="10"/>
  <c r="I160" i="10"/>
  <c r="J160" i="10"/>
  <c r="I6" i="10"/>
  <c r="J6" i="10"/>
  <c r="I405" i="10"/>
  <c r="J405" i="10"/>
  <c r="I133" i="10"/>
  <c r="J133" i="10"/>
  <c r="I5" i="10"/>
  <c r="J5" i="10"/>
  <c r="I172" i="10"/>
  <c r="J172" i="10"/>
  <c r="I99" i="10"/>
  <c r="J99" i="10"/>
  <c r="I884" i="10"/>
  <c r="J884" i="10"/>
  <c r="I748" i="10"/>
  <c r="J748" i="10"/>
  <c r="I415" i="10"/>
  <c r="J415" i="10"/>
  <c r="I790" i="10"/>
  <c r="J790" i="10"/>
  <c r="I509" i="10"/>
  <c r="J509" i="10"/>
  <c r="I587" i="10"/>
  <c r="J587" i="10"/>
  <c r="I210" i="10"/>
  <c r="J210" i="10"/>
  <c r="I82" i="10"/>
  <c r="J82" i="10"/>
  <c r="I673" i="10"/>
  <c r="J673" i="10"/>
  <c r="I29" i="10"/>
  <c r="J29" i="10"/>
  <c r="I683" i="10"/>
  <c r="J683" i="10"/>
  <c r="I164" i="10"/>
  <c r="J164" i="10"/>
  <c r="I515" i="10"/>
  <c r="J515" i="10"/>
  <c r="I145" i="10"/>
  <c r="J145" i="10"/>
  <c r="I693" i="10"/>
  <c r="J693" i="10"/>
  <c r="I52" i="10"/>
  <c r="J52" i="10"/>
  <c r="I319" i="10"/>
  <c r="J319" i="10"/>
  <c r="I733" i="10"/>
  <c r="J733" i="10"/>
  <c r="I875" i="10"/>
  <c r="J875" i="10"/>
  <c r="I363" i="10"/>
  <c r="J363" i="10"/>
  <c r="I202" i="10"/>
  <c r="J202" i="10"/>
  <c r="I33" i="10"/>
  <c r="J33" i="10"/>
  <c r="I423" i="10"/>
  <c r="J423" i="10"/>
  <c r="I814" i="10"/>
  <c r="J814" i="10"/>
  <c r="I517" i="10"/>
  <c r="J517" i="10"/>
  <c r="I531" i="10"/>
  <c r="J531" i="10"/>
  <c r="I140" i="10"/>
  <c r="J140" i="10"/>
  <c r="I745" i="10"/>
  <c r="J745" i="10"/>
  <c r="I233" i="10"/>
  <c r="J233" i="10"/>
  <c r="I507" i="10"/>
  <c r="J507" i="10"/>
  <c r="I441" i="10"/>
  <c r="J441" i="10"/>
  <c r="I783" i="10"/>
  <c r="J783" i="10"/>
  <c r="I271" i="10"/>
  <c r="J271" i="10"/>
  <c r="I184" i="10"/>
  <c r="J184" i="10"/>
  <c r="I763" i="10"/>
  <c r="J763" i="10"/>
  <c r="I880" i="10"/>
  <c r="J880" i="10"/>
  <c r="I752" i="10"/>
  <c r="J752" i="10"/>
  <c r="I624" i="10"/>
  <c r="J624" i="10"/>
  <c r="I496" i="10"/>
  <c r="J496" i="10"/>
  <c r="I190" i="10"/>
  <c r="J190" i="10"/>
  <c r="I62" i="10"/>
  <c r="J62" i="10"/>
  <c r="I112" i="10"/>
  <c r="J112" i="10"/>
  <c r="I853" i="10"/>
  <c r="J853" i="10"/>
  <c r="I341" i="10"/>
  <c r="J341" i="10"/>
  <c r="I117" i="10"/>
  <c r="J117" i="10"/>
  <c r="I844" i="10"/>
  <c r="J844" i="10"/>
  <c r="I148" i="10"/>
  <c r="J148" i="10"/>
  <c r="I83" i="10"/>
  <c r="J83" i="10"/>
  <c r="I692" i="10"/>
  <c r="J692" i="10"/>
  <c r="I863" i="10"/>
  <c r="J863" i="10"/>
  <c r="I351" i="10"/>
  <c r="J351" i="10"/>
  <c r="I654" i="10"/>
  <c r="J654" i="10"/>
  <c r="I445" i="10"/>
  <c r="J445" i="10"/>
  <c r="I523" i="10"/>
  <c r="J523" i="10"/>
  <c r="I194" i="10"/>
  <c r="J194" i="10"/>
  <c r="I66" i="10"/>
  <c r="J66" i="10"/>
  <c r="I609" i="10"/>
  <c r="J609" i="10"/>
  <c r="I175" i="10"/>
  <c r="J175" i="10"/>
  <c r="I141" i="10"/>
  <c r="J141" i="10"/>
  <c r="I821" i="10"/>
  <c r="J821" i="10"/>
  <c r="I447" i="10"/>
  <c r="J447" i="10"/>
  <c r="I769" i="10"/>
  <c r="J769" i="10"/>
  <c r="I86" i="10"/>
  <c r="J86" i="10"/>
  <c r="I77" i="10"/>
  <c r="J77" i="10"/>
  <c r="I387" i="10"/>
  <c r="J387" i="10"/>
  <c r="I345" i="10"/>
  <c r="J345" i="10"/>
  <c r="I582" i="10"/>
  <c r="J582" i="10"/>
  <c r="I74" i="10"/>
  <c r="J74" i="10"/>
  <c r="I408" i="10"/>
  <c r="J408" i="10"/>
  <c r="I198" i="10"/>
  <c r="J198" i="10"/>
  <c r="I70" i="10"/>
  <c r="J70" i="10"/>
  <c r="I56" i="10"/>
  <c r="J56" i="10"/>
  <c r="I629" i="10"/>
  <c r="J629" i="10"/>
  <c r="I189" i="10"/>
  <c r="J189" i="10"/>
  <c r="I61" i="10"/>
  <c r="J61" i="10"/>
  <c r="I835" i="10"/>
  <c r="J835" i="10"/>
  <c r="I323" i="10"/>
  <c r="J323" i="10"/>
  <c r="I91" i="10"/>
  <c r="J91" i="10"/>
  <c r="I793" i="10"/>
  <c r="J793" i="10"/>
  <c r="I281" i="10"/>
  <c r="J281" i="10"/>
  <c r="I767" i="10"/>
  <c r="J767" i="10"/>
  <c r="I255" i="10"/>
  <c r="J255" i="10"/>
  <c r="I430" i="10"/>
  <c r="J430" i="10"/>
  <c r="I669" i="10"/>
  <c r="J669" i="10"/>
  <c r="I811" i="10"/>
  <c r="J811" i="10"/>
  <c r="I299" i="10"/>
  <c r="J299" i="10"/>
  <c r="I186" i="10"/>
  <c r="J186" i="10"/>
  <c r="I58" i="10"/>
  <c r="J58" i="10"/>
  <c r="I577" i="10"/>
  <c r="J577" i="10"/>
  <c r="I871" i="10"/>
  <c r="J871" i="10"/>
  <c r="I359" i="10"/>
  <c r="J359" i="10"/>
  <c r="I670" i="10"/>
  <c r="J670" i="10"/>
  <c r="I453" i="10"/>
  <c r="J453" i="10"/>
  <c r="I467" i="10"/>
  <c r="J467" i="10"/>
  <c r="I92" i="10"/>
  <c r="J92" i="10"/>
  <c r="I681" i="10"/>
  <c r="J681" i="10"/>
  <c r="I379" i="10"/>
  <c r="J379" i="10"/>
  <c r="I719" i="10"/>
  <c r="J719" i="10"/>
  <c r="I207" i="10"/>
  <c r="J207" i="10"/>
  <c r="I152" i="10"/>
  <c r="J152" i="10"/>
  <c r="I635" i="10"/>
  <c r="J635" i="10"/>
  <c r="I761" i="10"/>
  <c r="J761" i="10"/>
  <c r="I864" i="10"/>
  <c r="J864" i="10"/>
  <c r="I736" i="10"/>
  <c r="J736" i="10"/>
  <c r="I608" i="10"/>
  <c r="J608" i="10"/>
  <c r="I480" i="10"/>
  <c r="J480" i="10"/>
  <c r="I174" i="10"/>
  <c r="J174" i="10"/>
  <c r="I46" i="10"/>
  <c r="J46" i="10"/>
  <c r="I72" i="10"/>
  <c r="J72" i="10"/>
  <c r="I789" i="10"/>
  <c r="J789" i="10"/>
  <c r="I277" i="10"/>
  <c r="J277" i="10"/>
  <c r="I101" i="10"/>
  <c r="J101" i="10"/>
  <c r="I644" i="10"/>
  <c r="J644" i="10"/>
  <c r="I124" i="10"/>
  <c r="J124" i="10"/>
  <c r="I67" i="10"/>
  <c r="J67" i="10"/>
  <c r="I697" i="10"/>
  <c r="J697" i="10"/>
  <c r="I799" i="10"/>
  <c r="J799" i="10"/>
  <c r="I287" i="10"/>
  <c r="J287" i="10"/>
  <c r="I502" i="10"/>
  <c r="J502" i="10"/>
  <c r="I381" i="10"/>
  <c r="J381" i="10"/>
  <c r="I459" i="10"/>
  <c r="J459" i="10"/>
  <c r="I178" i="10"/>
  <c r="J178" i="10"/>
  <c r="I50" i="10"/>
  <c r="J50" i="10"/>
  <c r="I545" i="10"/>
  <c r="J545" i="10"/>
  <c r="I111" i="10"/>
  <c r="J111" i="10"/>
  <c r="I501" i="10"/>
  <c r="J501" i="10"/>
  <c r="I59" i="10"/>
  <c r="J59" i="10"/>
  <c r="I43" i="10"/>
  <c r="J43" i="10"/>
  <c r="I176" i="10"/>
  <c r="J176" i="10"/>
  <c r="I109" i="10"/>
  <c r="J109" i="10"/>
  <c r="I11" i="10"/>
  <c r="J11" i="10"/>
  <c r="I473" i="10"/>
  <c r="J473" i="10"/>
  <c r="I854" i="10"/>
  <c r="J854" i="10"/>
  <c r="I491" i="10"/>
  <c r="J491" i="10"/>
  <c r="I257" i="10"/>
  <c r="J257" i="10"/>
  <c r="I222" i="10"/>
  <c r="J222" i="10"/>
  <c r="I88" i="10"/>
  <c r="J88" i="10"/>
  <c r="I205" i="10"/>
  <c r="J205" i="10"/>
  <c r="I107" i="10"/>
  <c r="J107" i="10"/>
  <c r="I857" i="10"/>
  <c r="J857" i="10"/>
  <c r="I831" i="10"/>
  <c r="J831" i="10"/>
  <c r="I641" i="10"/>
  <c r="J641" i="10"/>
  <c r="I215" i="10"/>
  <c r="J215" i="10"/>
  <c r="I182" i="10"/>
  <c r="J182" i="10"/>
  <c r="I54" i="10"/>
  <c r="J54" i="10"/>
  <c r="I565" i="10"/>
  <c r="J565" i="10"/>
  <c r="I173" i="10"/>
  <c r="J173" i="10"/>
  <c r="I45" i="10"/>
  <c r="J45" i="10"/>
  <c r="I220" i="10"/>
  <c r="J220" i="10"/>
  <c r="I771" i="10"/>
  <c r="J771" i="10"/>
  <c r="I259" i="10"/>
  <c r="J259" i="10"/>
  <c r="I75" i="10"/>
  <c r="J75" i="10"/>
  <c r="I729" i="10"/>
  <c r="J729" i="10"/>
  <c r="I703" i="10"/>
  <c r="J703" i="10"/>
  <c r="I191" i="10"/>
  <c r="J191" i="10"/>
  <c r="I270" i="10"/>
  <c r="J270" i="10"/>
  <c r="I605" i="10"/>
  <c r="J605" i="10"/>
  <c r="I876" i="10"/>
  <c r="J876" i="10"/>
  <c r="I747" i="10"/>
  <c r="J747" i="10"/>
  <c r="I235" i="10"/>
  <c r="J235" i="10"/>
  <c r="I170" i="10"/>
  <c r="J170" i="10"/>
  <c r="I42" i="10"/>
  <c r="J42" i="10"/>
  <c r="I513" i="10"/>
  <c r="J513" i="10"/>
  <c r="I807" i="10"/>
  <c r="J807" i="10"/>
  <c r="I295" i="10"/>
  <c r="J295" i="10"/>
  <c r="I526" i="10"/>
  <c r="J526" i="10"/>
  <c r="I389" i="10"/>
  <c r="J389" i="10"/>
  <c r="I403" i="10"/>
  <c r="J403" i="10"/>
  <c r="I60" i="10"/>
  <c r="J60" i="10"/>
  <c r="I882" i="10"/>
  <c r="J882" i="10"/>
  <c r="I617" i="10"/>
  <c r="J617" i="10"/>
  <c r="I251" i="10"/>
  <c r="J251" i="10"/>
  <c r="I655" i="10"/>
  <c r="J655" i="10"/>
  <c r="I128" i="10"/>
  <c r="J128" i="10"/>
  <c r="I443" i="10"/>
  <c r="J443" i="10"/>
  <c r="I313" i="10"/>
  <c r="J313" i="10"/>
  <c r="I848" i="10"/>
  <c r="J848" i="10"/>
  <c r="I720" i="10"/>
  <c r="J720" i="10"/>
  <c r="I592" i="10"/>
  <c r="J592" i="10"/>
  <c r="I464" i="10"/>
  <c r="J464" i="10"/>
  <c r="I838" i="10"/>
  <c r="J838" i="10"/>
  <c r="I158" i="10"/>
  <c r="J158" i="10"/>
  <c r="I30" i="10"/>
  <c r="J30" i="10"/>
  <c r="I24" i="10"/>
  <c r="J24" i="10"/>
  <c r="I725" i="10"/>
  <c r="J725" i="10"/>
  <c r="I213" i="10"/>
  <c r="J213" i="10"/>
  <c r="I85" i="10"/>
  <c r="J85" i="10"/>
  <c r="I100" i="10"/>
  <c r="J100" i="10"/>
  <c r="I51" i="10"/>
  <c r="J51" i="10"/>
  <c r="I505" i="10"/>
  <c r="J505" i="10"/>
  <c r="I735" i="10"/>
  <c r="J735" i="10"/>
  <c r="I223" i="10"/>
  <c r="J223" i="10"/>
  <c r="I350" i="10"/>
  <c r="J350" i="10"/>
  <c r="I829" i="10"/>
  <c r="J829" i="10"/>
  <c r="I317" i="10"/>
  <c r="J317" i="10"/>
  <c r="I395" i="10"/>
  <c r="J395" i="10"/>
  <c r="I162" i="10"/>
  <c r="J162" i="10"/>
  <c r="I34" i="10"/>
  <c r="J34" i="10"/>
  <c r="I481" i="10"/>
  <c r="J481" i="10"/>
  <c r="I47" i="10"/>
  <c r="J47" i="10"/>
  <c r="I188" i="10"/>
  <c r="J188" i="10"/>
  <c r="I665" i="10"/>
  <c r="J665" i="10"/>
  <c r="I639" i="10"/>
  <c r="J639" i="10"/>
  <c r="I127" i="10"/>
  <c r="J127" i="10"/>
  <c r="I541" i="10"/>
  <c r="J541" i="10"/>
  <c r="I154" i="10"/>
  <c r="J154" i="10"/>
  <c r="I26" i="10"/>
  <c r="J26" i="10"/>
  <c r="I449" i="10"/>
  <c r="J449" i="10"/>
  <c r="I825" i="10"/>
  <c r="J825" i="10"/>
  <c r="I743" i="10"/>
  <c r="J743" i="10"/>
  <c r="I231" i="10"/>
  <c r="J231" i="10"/>
  <c r="I366" i="10"/>
  <c r="J366" i="10"/>
  <c r="I837" i="10"/>
  <c r="J837" i="10"/>
  <c r="I325" i="10"/>
  <c r="J325" i="10"/>
  <c r="I851" i="10"/>
  <c r="J851" i="10"/>
  <c r="I339" i="10"/>
  <c r="J339" i="10"/>
  <c r="I36" i="10"/>
  <c r="J36" i="10"/>
  <c r="I818" i="10"/>
  <c r="J818" i="10"/>
  <c r="I553" i="10"/>
  <c r="J553" i="10"/>
  <c r="I772" i="10"/>
  <c r="J772" i="10"/>
  <c r="I113" i="10"/>
  <c r="J113" i="10"/>
  <c r="I591" i="10"/>
  <c r="J591" i="10"/>
  <c r="I104" i="10"/>
  <c r="J104" i="10"/>
  <c r="I315" i="10"/>
  <c r="J315" i="10"/>
  <c r="I65" i="10"/>
  <c r="J65" i="10"/>
  <c r="I832" i="10"/>
  <c r="J832" i="10"/>
  <c r="I704" i="10"/>
  <c r="J704" i="10"/>
  <c r="I576" i="10"/>
  <c r="J576" i="10"/>
  <c r="I448" i="10"/>
  <c r="J448" i="10"/>
  <c r="I702" i="10"/>
  <c r="J702" i="10"/>
  <c r="I142" i="10"/>
  <c r="J142" i="10"/>
  <c r="I14" i="10"/>
  <c r="J14" i="10"/>
  <c r="I661" i="10"/>
  <c r="J661" i="10"/>
  <c r="I197" i="10"/>
  <c r="J197" i="10"/>
  <c r="I69" i="10"/>
  <c r="J69" i="10"/>
  <c r="I68" i="10"/>
  <c r="J68" i="10"/>
  <c r="I163" i="10"/>
  <c r="J163" i="10"/>
  <c r="I35" i="10"/>
  <c r="J35" i="10"/>
  <c r="I249" i="10"/>
  <c r="J249" i="10"/>
  <c r="I671" i="10"/>
  <c r="J671" i="10"/>
  <c r="I159" i="10"/>
  <c r="J159" i="10"/>
  <c r="I230" i="10"/>
  <c r="J230" i="10"/>
  <c r="I765" i="10"/>
  <c r="J765" i="10"/>
  <c r="I253" i="10"/>
  <c r="J253" i="10"/>
  <c r="I843" i="10"/>
  <c r="J843" i="10"/>
  <c r="I331" i="10"/>
  <c r="J331" i="10"/>
  <c r="I874" i="10"/>
  <c r="J874" i="10"/>
  <c r="I146" i="10"/>
  <c r="J146" i="10"/>
  <c r="I18" i="10"/>
  <c r="J18" i="10"/>
  <c r="I417" i="10"/>
  <c r="J417" i="10"/>
  <c r="I328" i="10"/>
  <c r="J328" i="10"/>
  <c r="I22" i="10"/>
  <c r="J22" i="10"/>
  <c r="I437" i="10"/>
  <c r="J437" i="10"/>
  <c r="I601" i="10"/>
  <c r="J601" i="10"/>
  <c r="I575" i="10"/>
  <c r="J575" i="10"/>
  <c r="I385" i="10"/>
  <c r="J385" i="10"/>
  <c r="I167" i="10"/>
  <c r="J167" i="10"/>
  <c r="I787" i="10"/>
  <c r="J787" i="10"/>
  <c r="I79" i="10"/>
  <c r="J79" i="10"/>
  <c r="I187" i="10"/>
  <c r="J187" i="10"/>
  <c r="I688" i="10"/>
  <c r="J688" i="10"/>
  <c r="I432" i="10"/>
  <c r="J432" i="10"/>
  <c r="I558" i="10"/>
  <c r="J558" i="10"/>
  <c r="I126" i="10"/>
  <c r="J126" i="10"/>
  <c r="I597" i="10"/>
  <c r="J597" i="10"/>
  <c r="I181" i="10"/>
  <c r="J181" i="10"/>
  <c r="I53" i="10"/>
  <c r="J53" i="10"/>
  <c r="I20" i="10"/>
  <c r="J20" i="10"/>
  <c r="I147" i="10"/>
  <c r="J147" i="10"/>
  <c r="I19" i="10"/>
  <c r="J19" i="10"/>
  <c r="I810" i="10"/>
  <c r="J810" i="10"/>
  <c r="I129" i="10"/>
  <c r="J129" i="10"/>
  <c r="I607" i="10"/>
  <c r="J607" i="10"/>
  <c r="I95" i="10"/>
  <c r="J95" i="10"/>
  <c r="I701" i="10"/>
  <c r="J701" i="10"/>
  <c r="I764" i="10"/>
  <c r="J764" i="10"/>
  <c r="I779" i="10"/>
  <c r="J779" i="10"/>
  <c r="I267" i="10"/>
  <c r="J267" i="10"/>
  <c r="I130" i="10"/>
  <c r="J130" i="10"/>
  <c r="I865" i="10"/>
  <c r="J865" i="10"/>
  <c r="I353" i="10"/>
  <c r="J353" i="10"/>
  <c r="L60" i="6"/>
  <c r="L60" i="5"/>
  <c r="L59" i="4"/>
  <c r="L60" i="4" s="1"/>
  <c r="N60" i="4" s="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2" i="2"/>
  <c r="L58" i="2"/>
  <c r="L59" i="2" s="1"/>
  <c r="L60" i="2" s="1"/>
  <c r="L61" i="2" s="1"/>
  <c r="L62" i="2" s="1"/>
  <c r="L63" i="2" s="1"/>
  <c r="L64" i="2" s="1"/>
  <c r="L65" i="2" s="1"/>
  <c r="L66" i="2" s="1"/>
  <c r="L67" i="2" s="1"/>
  <c r="L68" i="2" s="1"/>
  <c r="N68" i="2" s="1"/>
  <c r="J58" i="2"/>
  <c r="J59" i="2" s="1"/>
  <c r="J60" i="2" s="1"/>
  <c r="J61" i="2" s="1"/>
  <c r="J62" i="2" s="1"/>
  <c r="J63" i="2" s="1"/>
  <c r="J64" i="2" s="1"/>
  <c r="J65" i="2" s="1"/>
  <c r="J66" i="2" s="1"/>
  <c r="J67" i="2" s="1"/>
  <c r="J68" i="2" s="1"/>
  <c r="V75" i="2"/>
  <c r="N65" i="2" l="1"/>
  <c r="N58" i="2"/>
  <c r="L61" i="6"/>
  <c r="N60" i="6"/>
  <c r="L61" i="5"/>
  <c r="N60" i="5"/>
  <c r="N59" i="4"/>
  <c r="L61" i="4"/>
  <c r="N66" i="2"/>
  <c r="L62" i="4"/>
  <c r="N61" i="4"/>
  <c r="N62" i="2"/>
  <c r="N61" i="2"/>
  <c r="N60" i="2"/>
  <c r="N67" i="2"/>
  <c r="N59" i="2"/>
  <c r="N64" i="2"/>
  <c r="N63" i="2"/>
  <c r="N61" i="6" l="1"/>
  <c r="L62" i="6"/>
  <c r="N61" i="5"/>
  <c r="L62" i="5"/>
  <c r="N62" i="4"/>
  <c r="L63" i="4"/>
  <c r="L63" i="6" l="1"/>
  <c r="N62" i="6"/>
  <c r="L63" i="5"/>
  <c r="N62" i="5"/>
  <c r="L64" i="4"/>
  <c r="N63" i="4"/>
  <c r="N63" i="6" l="1"/>
  <c r="L64" i="6"/>
  <c r="N63" i="5"/>
  <c r="L64" i="5"/>
  <c r="L65" i="4"/>
  <c r="N64" i="4"/>
  <c r="L65" i="6" l="1"/>
  <c r="N64" i="6"/>
  <c r="L65" i="5"/>
  <c r="N64" i="5"/>
  <c r="L66" i="4"/>
  <c r="N65" i="4"/>
  <c r="N65" i="6" l="1"/>
  <c r="L66" i="6"/>
  <c r="N65" i="5"/>
  <c r="L66" i="5"/>
  <c r="L67" i="4"/>
  <c r="N66" i="4"/>
  <c r="L67" i="6" l="1"/>
  <c r="N66" i="6"/>
  <c r="L67" i="5"/>
  <c r="N66" i="5"/>
  <c r="L68" i="4"/>
  <c r="N68" i="4" s="1"/>
  <c r="N67" i="4"/>
  <c r="N67" i="6" l="1"/>
  <c r="L68" i="6"/>
  <c r="N68" i="6" s="1"/>
  <c r="N67" i="5"/>
  <c r="L68" i="5"/>
  <c r="N68" i="5" s="1"/>
  <c r="AF78" i="4"/>
  <c r="X77" i="4"/>
  <c r="AF78" i="6" l="1"/>
  <c r="X77" i="6"/>
  <c r="AF78" i="5"/>
  <c r="X77" i="5"/>
  <c r="Z79" i="4"/>
  <c r="AF77" i="4"/>
  <c r="Z77" i="4"/>
  <c r="AF77" i="6" l="1"/>
  <c r="Z77" i="6"/>
  <c r="Z79" i="6"/>
  <c r="W78" i="6" s="1"/>
  <c r="Z77" i="5"/>
  <c r="AF77" i="5"/>
  <c r="Z79" i="5"/>
  <c r="AF80" i="4"/>
  <c r="AF81" i="4" s="1"/>
  <c r="AG79" i="4"/>
  <c r="AG82" i="4"/>
  <c r="W77" i="6" l="1"/>
  <c r="AG82" i="6"/>
  <c r="AF80" i="6"/>
  <c r="AF81" i="6" s="1"/>
  <c r="AG79" i="6"/>
  <c r="AG82" i="5"/>
  <c r="AF80" i="5"/>
  <c r="AF81" i="5" s="1"/>
  <c r="AG79" i="5"/>
  <c r="O13" i="2" l="1"/>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H68" i="2"/>
  <c r="H67" i="2"/>
  <c r="H66" i="2"/>
  <c r="H65" i="2"/>
  <c r="H64" i="2"/>
  <c r="H63" i="2"/>
  <c r="H62" i="2"/>
  <c r="H61" i="2"/>
  <c r="H60" i="2"/>
  <c r="H59" i="2"/>
  <c r="H58" i="2"/>
  <c r="H57"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3" i="1"/>
  <c r="H2" i="1"/>
  <c r="S26" i="2" l="1"/>
  <c r="AF78" i="2"/>
  <c r="AF77" i="2"/>
  <c r="AH78" i="2" l="1"/>
  <c r="S29" i="2"/>
  <c r="AF80" i="2"/>
  <c r="AF81" i="2" s="1"/>
  <c r="AG79" i="2"/>
</calcChain>
</file>

<file path=xl/sharedStrings.xml><?xml version="1.0" encoding="utf-8"?>
<sst xmlns="http://schemas.openxmlformats.org/spreadsheetml/2006/main" count="1870" uniqueCount="957">
  <si>
    <t>FID</t>
  </si>
  <si>
    <t>Shape *</t>
  </si>
  <si>
    <t>Id</t>
  </si>
  <si>
    <t>Banks</t>
  </si>
  <si>
    <t>RASTERVALU</t>
  </si>
  <si>
    <t>POINT_X</t>
  </si>
  <si>
    <t>POINT_Y</t>
  </si>
  <si>
    <t>Point</t>
  </si>
  <si>
    <t>LB</t>
  </si>
  <si>
    <t>XS</t>
  </si>
  <si>
    <t>RB</t>
  </si>
  <si>
    <t>LB1</t>
  </si>
  <si>
    <t>RB1</t>
  </si>
  <si>
    <t>Distance</t>
  </si>
  <si>
    <t>Elevation</t>
  </si>
  <si>
    <t>Water Level Gauging Station Data</t>
  </si>
  <si>
    <t>Time</t>
  </si>
  <si>
    <t>Gauging Station</t>
  </si>
  <si>
    <t>Average Velocity</t>
  </si>
  <si>
    <t>Stage</t>
  </si>
  <si>
    <t>Water Level (DATUM)
Normalize Elevation</t>
  </si>
  <si>
    <t>Channel Area</t>
  </si>
  <si>
    <t>Distance (Integrated)</t>
  </si>
  <si>
    <t>DISCHARGE
 (cu.m.)</t>
  </si>
  <si>
    <t>Channel Area
(sq. m.)</t>
  </si>
  <si>
    <t>COMPUTATIONAL</t>
  </si>
  <si>
    <t>Mode Velocity:</t>
  </si>
  <si>
    <t>ACTUAL DISCHARGE</t>
  </si>
  <si>
    <t>s</t>
  </si>
  <si>
    <t>A</t>
  </si>
  <si>
    <t>P</t>
  </si>
  <si>
    <t>n</t>
  </si>
  <si>
    <t>Wetted Perimeter</t>
  </si>
  <si>
    <t>v</t>
  </si>
  <si>
    <t>q</t>
  </si>
  <si>
    <t>%error</t>
  </si>
  <si>
    <t>Q</t>
  </si>
  <si>
    <t>R</t>
  </si>
  <si>
    <t>Velocity</t>
  </si>
  <si>
    <t>Discharge</t>
  </si>
  <si>
    <t>Mode Velocity</t>
  </si>
  <si>
    <t>Velocity (m/s)</t>
  </si>
  <si>
    <t>% ERROR</t>
  </si>
  <si>
    <t>Calculated
Discharge</t>
  </si>
  <si>
    <t>TIME</t>
  </si>
  <si>
    <t xml:space="preserve">DATE </t>
  </si>
  <si>
    <t>WATER LEVEL</t>
  </si>
  <si>
    <t>Stage Elevation</t>
  </si>
  <si>
    <t>CHANNEL AREA</t>
  </si>
  <si>
    <t>WETTED PERIMETER</t>
  </si>
  <si>
    <t>Hydraulic Radius (A/P)</t>
  </si>
  <si>
    <t>R^(2/3)</t>
  </si>
  <si>
    <t>OBSERVED DISCHARGE</t>
  </si>
  <si>
    <t>Water Level  Stage (DATUM)
Normalize Elevation</t>
  </si>
  <si>
    <t>Timestamp</t>
  </si>
  <si>
    <t>Water_Level</t>
  </si>
  <si>
    <t>RG1</t>
  </si>
  <si>
    <t>Hydraulic Radius</t>
  </si>
  <si>
    <t>2020/3/25 0:00:00</t>
  </si>
  <si>
    <t>2020/3/25 1:00:00</t>
  </si>
  <si>
    <t>2020/3/25 2:00:00</t>
  </si>
  <si>
    <t>2020/3/25 3:00:00</t>
  </si>
  <si>
    <t>2020/3/25 4:00:00</t>
  </si>
  <si>
    <t>2020/3/25 5:00:00</t>
  </si>
  <si>
    <t>2020/3/25 6:00:00</t>
  </si>
  <si>
    <t>2020/3/25 7:00:00</t>
  </si>
  <si>
    <t>2020/3/25 8:00:00</t>
  </si>
  <si>
    <t>2020/3/25 9:00:00</t>
  </si>
  <si>
    <t>2020/3/25 10:00:00</t>
  </si>
  <si>
    <t>2020/3/25 11:00:00</t>
  </si>
  <si>
    <t>2020/3/25 12:00:00</t>
  </si>
  <si>
    <t>2020/3/25 13:00:00</t>
  </si>
  <si>
    <t>2020/3/25 14:00:00</t>
  </si>
  <si>
    <t>2020/3/25 15:00:00</t>
  </si>
  <si>
    <t>2020/3/25 16:00:00</t>
  </si>
  <si>
    <t>2020/3/25 17:00:00</t>
  </si>
  <si>
    <t>2020/3/25 18:00:00</t>
  </si>
  <si>
    <t>2020/3/25 19:00:00</t>
  </si>
  <si>
    <t>2020/3/25 20:00:00</t>
  </si>
  <si>
    <t>2020/3/25 21:00:00</t>
  </si>
  <si>
    <t>2020/3/25 22:00:00</t>
  </si>
  <si>
    <t>2020/3/25 23:00:00</t>
  </si>
  <si>
    <t>2020/3/26 0:00:00</t>
  </si>
  <si>
    <t>2020/3/26 1:00:00</t>
  </si>
  <si>
    <t>2020/3/26 2:00:00</t>
  </si>
  <si>
    <t>2020/3/26 3:00:00</t>
  </si>
  <si>
    <t>2020/3/26 4:00:00</t>
  </si>
  <si>
    <t>2020/3/26 5:00:00</t>
  </si>
  <si>
    <t>2020/3/26 6:00:00</t>
  </si>
  <si>
    <t>2020/3/26 7:00:00</t>
  </si>
  <si>
    <t>2020/3/26 8:00:00</t>
  </si>
  <si>
    <t>2020/3/26 9:00:00</t>
  </si>
  <si>
    <t>2020/3/26 10:00:00</t>
  </si>
  <si>
    <t>2020/3/26 11:00:00</t>
  </si>
  <si>
    <t>2020/3/26 12:00:00</t>
  </si>
  <si>
    <t>2020/3/26 13:00:00</t>
  </si>
  <si>
    <t>2020/3/26 14:00:00</t>
  </si>
  <si>
    <t>2020/3/26 15:00:00</t>
  </si>
  <si>
    <t>2020/3/26 16:00:00</t>
  </si>
  <si>
    <t>2020/3/26 17:00:00</t>
  </si>
  <si>
    <t>2020/3/26 18:00:00</t>
  </si>
  <si>
    <t>2020/3/26 19:00:00</t>
  </si>
  <si>
    <t>2020/3/26 20:00:00</t>
  </si>
  <si>
    <t>2020/3/26 21:00:00</t>
  </si>
  <si>
    <t>2020/3/26 22:00:00</t>
  </si>
  <si>
    <t>2020/3/26 23:00:00</t>
  </si>
  <si>
    <t>2020/3/27 0:00:00</t>
  </si>
  <si>
    <t>2020/3/27 1:00:00</t>
  </si>
  <si>
    <t>2020/3/27 2:00:00</t>
  </si>
  <si>
    <t>2020/3/27 3:00:00</t>
  </si>
  <si>
    <t>2020/3/27 4:00:00</t>
  </si>
  <si>
    <t>2020/3/27 5:00:00</t>
  </si>
  <si>
    <t>2020/3/27 6:00:00</t>
  </si>
  <si>
    <t>2020/3/27 7:00:00</t>
  </si>
  <si>
    <t>2020/3/27 8:00:00</t>
  </si>
  <si>
    <t>2020/3/27 9:00:00</t>
  </si>
  <si>
    <t>2020/3/27 10:00:00</t>
  </si>
  <si>
    <t>2020/3/27 11:00:00</t>
  </si>
  <si>
    <t>2020/3/27 12:00:00</t>
  </si>
  <si>
    <t>2020/3/27 13:00:00</t>
  </si>
  <si>
    <t>2020/3/27 14:00:00</t>
  </si>
  <si>
    <t>2020/3/27 15:00:00</t>
  </si>
  <si>
    <t>2020/3/27 16:00:00</t>
  </si>
  <si>
    <t>2020/3/27 17:00:00</t>
  </si>
  <si>
    <t>2020/3/27 18:00:00</t>
  </si>
  <si>
    <t>2020/3/27 19:00:00</t>
  </si>
  <si>
    <t>2020/3/27 20:00:00</t>
  </si>
  <si>
    <t>2020/3/27 21:00:00</t>
  </si>
  <si>
    <t>2020/3/27 22:00:00</t>
  </si>
  <si>
    <t>2020/3/27 23:00:00</t>
  </si>
  <si>
    <t>2020/3/28 0:00:00</t>
  </si>
  <si>
    <t>2020/3/28 1:00:00</t>
  </si>
  <si>
    <t>2020/3/28 2:00:00</t>
  </si>
  <si>
    <t>2020/3/28 3:00:00</t>
  </si>
  <si>
    <t>2020/3/28 4:00:00</t>
  </si>
  <si>
    <t>2020/3/28 5:00:00</t>
  </si>
  <si>
    <t>2020/3/28 6:00:00</t>
  </si>
  <si>
    <t>2020/3/28 7:00:00</t>
  </si>
  <si>
    <t>2020/3/28 8:00:00</t>
  </si>
  <si>
    <t>2020/3/28 9:00:00</t>
  </si>
  <si>
    <t>2020/3/28 10:00:00</t>
  </si>
  <si>
    <t>2020/3/28 11:00:00</t>
  </si>
  <si>
    <t>2020/3/28 12:00:00</t>
  </si>
  <si>
    <t>2020/3/28 13:00:00</t>
  </si>
  <si>
    <t>2020/3/28 14:00:00</t>
  </si>
  <si>
    <t>2020/3/28 15:00:00</t>
  </si>
  <si>
    <t>2020/3/28 16:00:00</t>
  </si>
  <si>
    <t>2020/3/28 17:00:00</t>
  </si>
  <si>
    <t>2020/3/28 18:00:00</t>
  </si>
  <si>
    <t>2020/3/28 19:00:00</t>
  </si>
  <si>
    <t>2020/3/28 20:00:00</t>
  </si>
  <si>
    <t>2020/3/28 21:00:00</t>
  </si>
  <si>
    <t>2020/3/28 22:00:00</t>
  </si>
  <si>
    <t>2020/3/28 23:00:00</t>
  </si>
  <si>
    <t>2020/3/29 0:00:00</t>
  </si>
  <si>
    <t>2020/3/29 1:00:00</t>
  </si>
  <si>
    <t>2020/3/29 2:00:00</t>
  </si>
  <si>
    <t>2020/3/29 3:00:00</t>
  </si>
  <si>
    <t>2020/3/29 4:00:00</t>
  </si>
  <si>
    <t>2020/3/29 5:00:00</t>
  </si>
  <si>
    <t>2020/3/29 6:00:00</t>
  </si>
  <si>
    <t>2020/3/29 7:00:00</t>
  </si>
  <si>
    <t>2020/3/29 8:00:00</t>
  </si>
  <si>
    <t>2020/3/29 9:00:00</t>
  </si>
  <si>
    <t>2020/3/29 10:00:00</t>
  </si>
  <si>
    <t>2020/3/29 11:00:00</t>
  </si>
  <si>
    <t>2020/3/29 12:00:00</t>
  </si>
  <si>
    <t>2020/3/29 13:00:00</t>
  </si>
  <si>
    <t>2020/3/29 14:00:00</t>
  </si>
  <si>
    <t>2020/3/29 15:00:00</t>
  </si>
  <si>
    <t>2020/3/29 16:00:00</t>
  </si>
  <si>
    <t>2020/3/29 17:00:00</t>
  </si>
  <si>
    <t>2020/3/29 18:00:00</t>
  </si>
  <si>
    <t>2020/3/29 19:00:00</t>
  </si>
  <si>
    <t>2020/3/29 20:00:00</t>
  </si>
  <si>
    <t>2020/3/29 21:00:00</t>
  </si>
  <si>
    <t>2020/3/29 22:00:00</t>
  </si>
  <si>
    <t>2020/3/29 23:00:00</t>
  </si>
  <si>
    <t>2020/3/30 0:00:00</t>
  </si>
  <si>
    <t>2020/3/30 1:00:00</t>
  </si>
  <si>
    <t>2020/3/30 2:00:00</t>
  </si>
  <si>
    <t>2020/3/30 3:00:00</t>
  </si>
  <si>
    <t>2020/3/30 4:00:00</t>
  </si>
  <si>
    <t>2020/3/30 5:00:00</t>
  </si>
  <si>
    <t>2020/3/30 6:00:00</t>
  </si>
  <si>
    <t>2020/3/30 7:00:00</t>
  </si>
  <si>
    <t>2020/3/30 8:00:00</t>
  </si>
  <si>
    <t>2020/3/30 9:00:00</t>
  </si>
  <si>
    <t>2020/3/30 10:00:00</t>
  </si>
  <si>
    <t>2020/3/30 11:00:00</t>
  </si>
  <si>
    <t>2020/3/30 12:00:00</t>
  </si>
  <si>
    <t>2020/3/30 13:00:00</t>
  </si>
  <si>
    <t>2020/3/30 14:00:00</t>
  </si>
  <si>
    <t>2020/3/30 15:00:00</t>
  </si>
  <si>
    <t>2020/3/30 16:00:00</t>
  </si>
  <si>
    <t>2020/3/30 17:00:00</t>
  </si>
  <si>
    <t>2020/3/30 18:00:00</t>
  </si>
  <si>
    <t>2020/3/30 19:00:00</t>
  </si>
  <si>
    <t>2020/3/30 20:00:00</t>
  </si>
  <si>
    <t>2020/3/30 21:00:00</t>
  </si>
  <si>
    <t>2020/3/30 22:00:00</t>
  </si>
  <si>
    <t>2020/3/30 23:00:00</t>
  </si>
  <si>
    <t>2020/3/31 0:00:00</t>
  </si>
  <si>
    <t>2020/3/31 1:00:00</t>
  </si>
  <si>
    <t>2020/3/31 2:00:00</t>
  </si>
  <si>
    <t>2020/3/31 3:00:00</t>
  </si>
  <si>
    <t>2020/3/31 4:00:00</t>
  </si>
  <si>
    <t>2020/3/31 5:00:00</t>
  </si>
  <si>
    <t>2020/3/31 6:00:00</t>
  </si>
  <si>
    <t>2020/3/31 7:00:00</t>
  </si>
  <si>
    <t>2020/3/31 8:00:00</t>
  </si>
  <si>
    <t>2020/3/31 9:00:00</t>
  </si>
  <si>
    <t>2020/3/31 10:00:00</t>
  </si>
  <si>
    <t>2020/3/31 11:00:00</t>
  </si>
  <si>
    <t>2020/3/31 12:00:00</t>
  </si>
  <si>
    <t>2020/3/31 13:00:00</t>
  </si>
  <si>
    <t>2020/3/31 14:00:00</t>
  </si>
  <si>
    <t>2020/3/31 15:00:00</t>
  </si>
  <si>
    <t>2020/3/31 16:00:00</t>
  </si>
  <si>
    <t>2020/3/31 17:00:00</t>
  </si>
  <si>
    <t>2020/3/31 18:00:00</t>
  </si>
  <si>
    <t>2020/3/31 19:00:00</t>
  </si>
  <si>
    <t>2020/3/31 20:00:00</t>
  </si>
  <si>
    <t>2020/3/31 21:00:00</t>
  </si>
  <si>
    <t>2020/3/31 22:00:00</t>
  </si>
  <si>
    <t>2020/3/31 23:00:00</t>
  </si>
  <si>
    <t>2020/4/1 0:00:00</t>
  </si>
  <si>
    <t>2020/4/1 1:00:00</t>
  </si>
  <si>
    <t>2020/4/1 2:00:00</t>
  </si>
  <si>
    <t>2020/4/1 3:00:00</t>
  </si>
  <si>
    <t>2020/4/1 4:00:00</t>
  </si>
  <si>
    <t>2020/4/1 5:00:00</t>
  </si>
  <si>
    <t>2020/4/1 6:00:00</t>
  </si>
  <si>
    <t>2020/4/1 7:00:00</t>
  </si>
  <si>
    <t>2020/4/1 8:00:00</t>
  </si>
  <si>
    <t>2020/4/1 9:00:00</t>
  </si>
  <si>
    <t>2020/4/1 10:00:00</t>
  </si>
  <si>
    <t>2020/4/1 11:00:00</t>
  </si>
  <si>
    <t>2020/4/1 12:00:00</t>
  </si>
  <si>
    <t>2020/4/1 13:00:00</t>
  </si>
  <si>
    <t>2020/4/1 14:00:00</t>
  </si>
  <si>
    <t>2020/4/1 15:00:00</t>
  </si>
  <si>
    <t>2020/4/1 16:00:00</t>
  </si>
  <si>
    <t>2020/4/1 17:00:00</t>
  </si>
  <si>
    <t>2020/4/1 18:00:00</t>
  </si>
  <si>
    <t>2020/4/1 19:00:00</t>
  </si>
  <si>
    <t>2020/4/1 20:00:00</t>
  </si>
  <si>
    <t>2020/4/1 21:00:00</t>
  </si>
  <si>
    <t>2020/4/1 22:00:00</t>
  </si>
  <si>
    <t>2020/4/1 23:00:00</t>
  </si>
  <si>
    <t>2020/4/2 0:00:00</t>
  </si>
  <si>
    <t>2020/4/2 1:00:00</t>
  </si>
  <si>
    <t>2020/4/2 2:00:00</t>
  </si>
  <si>
    <t>2020/4/2 3:00:00</t>
  </si>
  <si>
    <t>2020/4/2 4:00:00</t>
  </si>
  <si>
    <t>2020/4/2 5:00:00</t>
  </si>
  <si>
    <t>2020/4/2 6:00:00</t>
  </si>
  <si>
    <t>2020/4/2 7:00:00</t>
  </si>
  <si>
    <t>2020/4/2 8:00:00</t>
  </si>
  <si>
    <t>2020/4/2 9:00:00</t>
  </si>
  <si>
    <t>2020/4/2 10:00:00</t>
  </si>
  <si>
    <t>2020/4/2 11:00:00</t>
  </si>
  <si>
    <t>2020/4/2 12:00:00</t>
  </si>
  <si>
    <t>2020/4/2 13:00:00</t>
  </si>
  <si>
    <t>2020/4/2 14:00:00</t>
  </si>
  <si>
    <t>2020/4/2 15:00:00</t>
  </si>
  <si>
    <t>2020/4/2 16:00:00</t>
  </si>
  <si>
    <t>2020/4/2 17:00:00</t>
  </si>
  <si>
    <t>2020/4/2 18:00:00</t>
  </si>
  <si>
    <t>2020/4/2 19:00:00</t>
  </si>
  <si>
    <t>2020/4/2 20:00:00</t>
  </si>
  <si>
    <t>2020/4/2 21:00:00</t>
  </si>
  <si>
    <t>2020/4/2 22:00:00</t>
  </si>
  <si>
    <t>2020/4/2 23:00:00</t>
  </si>
  <si>
    <t>2020/4/3 0:00:00</t>
  </si>
  <si>
    <t>2020/4/3 1:00:00</t>
  </si>
  <si>
    <t>2020/4/3 2:00:00</t>
  </si>
  <si>
    <t>2020/4/3 3:00:00</t>
  </si>
  <si>
    <t>2020/4/3 4:00:00</t>
  </si>
  <si>
    <t>2020/4/3 5:00:00</t>
  </si>
  <si>
    <t>2020/4/3 6:00:00</t>
  </si>
  <si>
    <t>2020/4/3 7:00:00</t>
  </si>
  <si>
    <t>2020/4/3 8:00:00</t>
  </si>
  <si>
    <t>2020/4/3 9:00:00</t>
  </si>
  <si>
    <t>2020/4/3 10:00:00</t>
  </si>
  <si>
    <t>2020/4/3 11:00:00</t>
  </si>
  <si>
    <t>2020/4/3 12:00:00</t>
  </si>
  <si>
    <t>2020/4/3 13:00:00</t>
  </si>
  <si>
    <t>2020/4/3 14:00:00</t>
  </si>
  <si>
    <t>2020/4/3 15:00:00</t>
  </si>
  <si>
    <t>2020/4/3 16:00:00</t>
  </si>
  <si>
    <t>2020/4/3 17:00:00</t>
  </si>
  <si>
    <t>2020/4/3 18:00:00</t>
  </si>
  <si>
    <t>2020/4/3 19:00:00</t>
  </si>
  <si>
    <t>2020/4/3 20:00:00</t>
  </si>
  <si>
    <t>2020/4/3 21:00:00</t>
  </si>
  <si>
    <t>2020/4/3 22:00:00</t>
  </si>
  <si>
    <t>2020/4/3 23:00:00</t>
  </si>
  <si>
    <t>2020/4/4 0:00:00</t>
  </si>
  <si>
    <t>2020/4/4 1:00:00</t>
  </si>
  <si>
    <t>2020/4/4 2:00:00</t>
  </si>
  <si>
    <t>2020/4/4 3:00:00</t>
  </si>
  <si>
    <t>2020/4/4 4:00:00</t>
  </si>
  <si>
    <t>2020/4/4 5:00:00</t>
  </si>
  <si>
    <t>2020/4/4 6:00:00</t>
  </si>
  <si>
    <t>2020/4/4 7:00:00</t>
  </si>
  <si>
    <t>2020/4/4 8:00:00</t>
  </si>
  <si>
    <t>2020/4/4 9:00:00</t>
  </si>
  <si>
    <t>2020/4/4 10:00:00</t>
  </si>
  <si>
    <t>2020/4/4 11:00:00</t>
  </si>
  <si>
    <t>2020/4/4 12:00:00</t>
  </si>
  <si>
    <t>2020/4/4 13:00:00</t>
  </si>
  <si>
    <t>2020/4/4 14:00:00</t>
  </si>
  <si>
    <t>2020/4/4 15:00:00</t>
  </si>
  <si>
    <t>2020/4/4 16:00:00</t>
  </si>
  <si>
    <t>2020/4/4 17:00:00</t>
  </si>
  <si>
    <t>2020/4/4 18:00:00</t>
  </si>
  <si>
    <t>2020/4/4 19:00:00</t>
  </si>
  <si>
    <t>2020/4/4 20:00:00</t>
  </si>
  <si>
    <t>2020/4/4 21:00:00</t>
  </si>
  <si>
    <t>2020/4/4 22:00:00</t>
  </si>
  <si>
    <t>2020/4/4 23:00:00</t>
  </si>
  <si>
    <t>2020/4/5 0:00:00</t>
  </si>
  <si>
    <t>2020/4/5 1:00:00</t>
  </si>
  <si>
    <t>2020/4/5 2:00:00</t>
  </si>
  <si>
    <t>2020/4/5 3:00:00</t>
  </si>
  <si>
    <t>2020/4/5 4:00:00</t>
  </si>
  <si>
    <t>2020/4/5 5:00:00</t>
  </si>
  <si>
    <t>2020/4/5 6:00:00</t>
  </si>
  <si>
    <t>2020/4/5 7:00:00</t>
  </si>
  <si>
    <t>2020/4/5 8:00:00</t>
  </si>
  <si>
    <t>2020/4/5 9:00:00</t>
  </si>
  <si>
    <t>2020/4/5 10:00:00</t>
  </si>
  <si>
    <t>2020/4/5 11:00:00</t>
  </si>
  <si>
    <t>2020/4/5 12:00:00</t>
  </si>
  <si>
    <t>2020/4/5 13:00:00</t>
  </si>
  <si>
    <t>2020/4/5 14:00:00</t>
  </si>
  <si>
    <t>2020/4/5 15:00:00</t>
  </si>
  <si>
    <t>2020/4/5 16:00:00</t>
  </si>
  <si>
    <t>2020/4/5 17:00:00</t>
  </si>
  <si>
    <t>2020/4/5 18:00:00</t>
  </si>
  <si>
    <t>2020/4/5 19:00:00</t>
  </si>
  <si>
    <t>2020/4/5 20:00:00</t>
  </si>
  <si>
    <t>2020/4/5 21:00:00</t>
  </si>
  <si>
    <t>2020/4/5 22:00:00</t>
  </si>
  <si>
    <t>2020/4/5 23:00:00</t>
  </si>
  <si>
    <t>2020/4/6 0:00:00</t>
  </si>
  <si>
    <t>2020/4/6 1:00:00</t>
  </si>
  <si>
    <t>2020/4/6 2:00:00</t>
  </si>
  <si>
    <t>2020/4/6 3:00:00</t>
  </si>
  <si>
    <t>2020/4/6 4:00:00</t>
  </si>
  <si>
    <t>2020/4/6 5:00:00</t>
  </si>
  <si>
    <t>2020/4/6 6:00:00</t>
  </si>
  <si>
    <t>2020/4/6 7:00:00</t>
  </si>
  <si>
    <t>2020/4/6 8:00:00</t>
  </si>
  <si>
    <t>2020/4/6 9:00:00</t>
  </si>
  <si>
    <t>2020/4/6 10:00:00</t>
  </si>
  <si>
    <t>2020/4/6 11:00:00</t>
  </si>
  <si>
    <t>2020/4/6 12:00:00</t>
  </si>
  <si>
    <t>2020/4/6 13:00:00</t>
  </si>
  <si>
    <t>2020/4/6 14:00:00</t>
  </si>
  <si>
    <t>2020/4/6 15:00:00</t>
  </si>
  <si>
    <t>2020/4/6 16:00:00</t>
  </si>
  <si>
    <t>2020/4/6 17:00:00</t>
  </si>
  <si>
    <t>2020/4/6 18:00:00</t>
  </si>
  <si>
    <t>2020/4/6 19:00:00</t>
  </si>
  <si>
    <t>2020/4/6 20:00:00</t>
  </si>
  <si>
    <t>2020/4/6 21:00:00</t>
  </si>
  <si>
    <t>2020/4/6 22:00:00</t>
  </si>
  <si>
    <t>2020/4/6 23:00:00</t>
  </si>
  <si>
    <t>2020/4/7 0:00:00</t>
  </si>
  <si>
    <t>2020/4/7 1:00:00</t>
  </si>
  <si>
    <t>2020/4/7 2:00:00</t>
  </si>
  <si>
    <t>2020/4/7 3:00:00</t>
  </si>
  <si>
    <t>2020/4/7 4:00:00</t>
  </si>
  <si>
    <t>2020/4/7 5:00:00</t>
  </si>
  <si>
    <t>2020/4/7 6:00:00</t>
  </si>
  <si>
    <t>2020/4/7 7:00:00</t>
  </si>
  <si>
    <t>2020/4/7 8:00:00</t>
  </si>
  <si>
    <t>2020/4/7 9:00:00</t>
  </si>
  <si>
    <t>2020/4/7 10:00:00</t>
  </si>
  <si>
    <t>2020/4/7 11:00:00</t>
  </si>
  <si>
    <t>2020/4/7 12:00:00</t>
  </si>
  <si>
    <t>2020/4/7 13:00:00</t>
  </si>
  <si>
    <t>2020/4/7 14:00:00</t>
  </si>
  <si>
    <t>2020/4/7 15:00:00</t>
  </si>
  <si>
    <t>2020/4/7 16:00:00</t>
  </si>
  <si>
    <t>2020/4/7 17:00:00</t>
  </si>
  <si>
    <t>2020/4/7 18:00:00</t>
  </si>
  <si>
    <t>2020/4/7 19:00:00</t>
  </si>
  <si>
    <t>2020/4/7 20:00:00</t>
  </si>
  <si>
    <t>2020/4/7 21:00:00</t>
  </si>
  <si>
    <t>2020/4/7 22:00:00</t>
  </si>
  <si>
    <t>2020/4/7 23:00:00</t>
  </si>
  <si>
    <t>2020/4/8 0:00:00</t>
  </si>
  <si>
    <t>2020/4/8 1:00:00</t>
  </si>
  <si>
    <t>2020/4/8 2:00:00</t>
  </si>
  <si>
    <t>2020/4/8 3:00:00</t>
  </si>
  <si>
    <t>2020/4/8 4:00:00</t>
  </si>
  <si>
    <t>2020/4/8 5:00:00</t>
  </si>
  <si>
    <t>2020/4/8 6:00:00</t>
  </si>
  <si>
    <t>2020/4/8 7:00:00</t>
  </si>
  <si>
    <t>2020/4/8 8:00:00</t>
  </si>
  <si>
    <t>2020/4/8 9:00:00</t>
  </si>
  <si>
    <t>2020/4/8 10:00:00</t>
  </si>
  <si>
    <t>2020/4/8 11:00:00</t>
  </si>
  <si>
    <t>2020/4/8 12:00:00</t>
  </si>
  <si>
    <t>2020/4/8 13:00:00</t>
  </si>
  <si>
    <t>2020/4/8 14:00:00</t>
  </si>
  <si>
    <t>2020/4/8 15:00:00</t>
  </si>
  <si>
    <t>2020/4/8 16:00:00</t>
  </si>
  <si>
    <t>2020/4/8 17:00:00</t>
  </si>
  <si>
    <t>2020/4/8 18:00:00</t>
  </si>
  <si>
    <t>2020/4/8 19:00:00</t>
  </si>
  <si>
    <t>2020/4/8 20:00:00</t>
  </si>
  <si>
    <t>2020/4/8 21:00:00</t>
  </si>
  <si>
    <t>2020/4/8 22:00:00</t>
  </si>
  <si>
    <t>2020/4/8 23:00:00</t>
  </si>
  <si>
    <t>2020/4/9 0:00:00</t>
  </si>
  <si>
    <t>2020/4/9 1:00:00</t>
  </si>
  <si>
    <t>2020/4/9 2:00:00</t>
  </si>
  <si>
    <t>2020/4/9 3:00:00</t>
  </si>
  <si>
    <t>2020/4/9 4:00:00</t>
  </si>
  <si>
    <t>2020/4/9 5:00:00</t>
  </si>
  <si>
    <t>2020/4/9 6:00:00</t>
  </si>
  <si>
    <t>2020/4/9 7:00:00</t>
  </si>
  <si>
    <t>2020/4/9 8:00:00</t>
  </si>
  <si>
    <t>2020/4/9 9:00:00</t>
  </si>
  <si>
    <t>2020/4/9 10:00:00</t>
  </si>
  <si>
    <t>2020/4/9 11:00:00</t>
  </si>
  <si>
    <t>2020/4/9 12:00:00</t>
  </si>
  <si>
    <t>2020/4/9 13:00:00</t>
  </si>
  <si>
    <t>2020/4/9 14:00:00</t>
  </si>
  <si>
    <t>2020/4/9 15:00:00</t>
  </si>
  <si>
    <t>2020/4/9 16:00:00</t>
  </si>
  <si>
    <t>2020/4/9 17:00:00</t>
  </si>
  <si>
    <t>2020/4/9 18:00:00</t>
  </si>
  <si>
    <t>2020/4/9 19:00:00</t>
  </si>
  <si>
    <t>2020/4/9 20:00:00</t>
  </si>
  <si>
    <t>2020/4/9 21:00:00</t>
  </si>
  <si>
    <t>2020/4/9 22:00:00</t>
  </si>
  <si>
    <t>2020/4/9 23:00:00</t>
  </si>
  <si>
    <t>2020/4/10 0:00:00</t>
  </si>
  <si>
    <t>2020/4/10 1:00:00</t>
  </si>
  <si>
    <t>2020/4/10 2:00:00</t>
  </si>
  <si>
    <t>2020/4/10 3:00:00</t>
  </si>
  <si>
    <t>2020/4/10 4:00:00</t>
  </si>
  <si>
    <t>2020/4/10 5:00:00</t>
  </si>
  <si>
    <t>2020/4/10 6:00:00</t>
  </si>
  <si>
    <t>2020/4/10 7:00:00</t>
  </si>
  <si>
    <t>2020/4/10 8:00:00</t>
  </si>
  <si>
    <t>2020/4/10 9:00:00</t>
  </si>
  <si>
    <t>2020/4/10 10:00:00</t>
  </si>
  <si>
    <t>2020/4/10 11:00:00</t>
  </si>
  <si>
    <t>2020/4/10 12:00:00</t>
  </si>
  <si>
    <t>2020/4/10 13:00:00</t>
  </si>
  <si>
    <t>2020/4/10 14:00:00</t>
  </si>
  <si>
    <t>2020/4/10 15:00:00</t>
  </si>
  <si>
    <t>2020/4/10 16:00:00</t>
  </si>
  <si>
    <t>2020/4/10 17:00:00</t>
  </si>
  <si>
    <t>2020/4/10 18:00:00</t>
  </si>
  <si>
    <t>2020/4/10 19:00:00</t>
  </si>
  <si>
    <t>2020/4/10 20:00:00</t>
  </si>
  <si>
    <t>2020/4/10 21:00:00</t>
  </si>
  <si>
    <t>2020/4/10 22:00:00</t>
  </si>
  <si>
    <t>2020/4/10 23:00:00</t>
  </si>
  <si>
    <t>2020/4/11 0:00:00</t>
  </si>
  <si>
    <t>2020/4/11 1:00:00</t>
  </si>
  <si>
    <t>2020/4/11 2:00:00</t>
  </si>
  <si>
    <t>2020/4/11 3:00:00</t>
  </si>
  <si>
    <t>2020/4/11 4:00:00</t>
  </si>
  <si>
    <t>2020/4/11 5:00:00</t>
  </si>
  <si>
    <t>2020/4/11 6:00:00</t>
  </si>
  <si>
    <t>2020/4/11 7:00:00</t>
  </si>
  <si>
    <t>2020/4/11 8:00:00</t>
  </si>
  <si>
    <t>2020/4/11 9:00:00</t>
  </si>
  <si>
    <t>2020/4/11 10:00:00</t>
  </si>
  <si>
    <t>2020/4/11 11:00:00</t>
  </si>
  <si>
    <t>2020/4/11 12:00:00</t>
  </si>
  <si>
    <t>2020/4/11 13:00:00</t>
  </si>
  <si>
    <t>2020/4/11 14:00:00</t>
  </si>
  <si>
    <t>2020/4/11 15:00:00</t>
  </si>
  <si>
    <t>2020/4/11 16:00:00</t>
  </si>
  <si>
    <t>2020/4/11 17:00:00</t>
  </si>
  <si>
    <t>2020/4/11 18:00:00</t>
  </si>
  <si>
    <t>2020/4/11 19:00:00</t>
  </si>
  <si>
    <t>2020/4/11 20:00:00</t>
  </si>
  <si>
    <t>2020/4/11 21:00:00</t>
  </si>
  <si>
    <t>2020/4/11 22:00:00</t>
  </si>
  <si>
    <t>2020/4/11 23:00:00</t>
  </si>
  <si>
    <t>2020/4/12 0:00:00</t>
  </si>
  <si>
    <t>2020/4/12 1:00:00</t>
  </si>
  <si>
    <t>2020/4/12 2:00:00</t>
  </si>
  <si>
    <t>2020/4/12 3:00:00</t>
  </si>
  <si>
    <t>2020/4/12 4:00:00</t>
  </si>
  <si>
    <t>2020/4/12 5:00:00</t>
  </si>
  <si>
    <t>2020/4/12 6:00:00</t>
  </si>
  <si>
    <t>2020/4/12 7:00:00</t>
  </si>
  <si>
    <t>2020/4/12 8:00:00</t>
  </si>
  <si>
    <t>2020/4/12 9:00:00</t>
  </si>
  <si>
    <t>2020/4/12 10:00:00</t>
  </si>
  <si>
    <t>2020/4/12 11:00:00</t>
  </si>
  <si>
    <t>2020/4/12 12:00:00</t>
  </si>
  <si>
    <t>2020/4/12 13:00:00</t>
  </si>
  <si>
    <t>2020/4/12 14:00:00</t>
  </si>
  <si>
    <t>2020/4/12 15:00:00</t>
  </si>
  <si>
    <t>2020/4/12 16:00:00</t>
  </si>
  <si>
    <t>2020/4/12 17:00:00</t>
  </si>
  <si>
    <t>2020/4/12 18:00:00</t>
  </si>
  <si>
    <t>2020/4/12 19:00:00</t>
  </si>
  <si>
    <t>2020/4/12 20:00:00</t>
  </si>
  <si>
    <t>2020/4/12 21:00:00</t>
  </si>
  <si>
    <t>2020/4/12 22:00:00</t>
  </si>
  <si>
    <t>2020/4/12 23:00:00</t>
  </si>
  <si>
    <t>2020/4/13 0:00:00</t>
  </si>
  <si>
    <t>2020/4/13 1:00:00</t>
  </si>
  <si>
    <t>2020/4/13 2:00:00</t>
  </si>
  <si>
    <t>2020/4/13 3:00:00</t>
  </si>
  <si>
    <t>2020/4/13 4:00:00</t>
  </si>
  <si>
    <t>2020/4/13 5:00:00</t>
  </si>
  <si>
    <t>2020/4/13 6:00:00</t>
  </si>
  <si>
    <t>2020/4/13 7:00:00</t>
  </si>
  <si>
    <t>2020/4/13 8:00:00</t>
  </si>
  <si>
    <t>2020/4/13 9:00:00</t>
  </si>
  <si>
    <t>2020/4/13 10:00:00</t>
  </si>
  <si>
    <t>2020/4/13 11:00:00</t>
  </si>
  <si>
    <t>2020/4/13 12:00:00</t>
  </si>
  <si>
    <t>2020/4/13 13:00:00</t>
  </si>
  <si>
    <t>2020/4/13 14:00:00</t>
  </si>
  <si>
    <t>2020/4/13 15:00:00</t>
  </si>
  <si>
    <t>2020/4/13 16:00:00</t>
  </si>
  <si>
    <t>2020/4/13 17:00:00</t>
  </si>
  <si>
    <t>2020/4/13 18:00:00</t>
  </si>
  <si>
    <t>2020/4/13 19:00:00</t>
  </si>
  <si>
    <t>2020/4/13 20:00:00</t>
  </si>
  <si>
    <t>2020/4/13 21:00:00</t>
  </si>
  <si>
    <t>2020/4/13 22:00:00</t>
  </si>
  <si>
    <t>2020/4/13 23:00:00</t>
  </si>
  <si>
    <t>2020/4/14 0:00:00</t>
  </si>
  <si>
    <t>2020/4/14 1:00:00</t>
  </si>
  <si>
    <t>2020/4/14 2:00:00</t>
  </si>
  <si>
    <t>2020/4/14 3:00:00</t>
  </si>
  <si>
    <t>2020/4/14 4:00:00</t>
  </si>
  <si>
    <t>2020/4/14 5:00:00</t>
  </si>
  <si>
    <t>2020/4/14 6:00:00</t>
  </si>
  <si>
    <t>2020/4/14 7:00:00</t>
  </si>
  <si>
    <t>2020/4/14 8:00:00</t>
  </si>
  <si>
    <t>2020/4/14 9:00:00</t>
  </si>
  <si>
    <t>2020/4/14 10:00:00</t>
  </si>
  <si>
    <t>2020/4/14 11:00:00</t>
  </si>
  <si>
    <t>2020/4/14 12:00:00</t>
  </si>
  <si>
    <t>2020/4/14 13:00:00</t>
  </si>
  <si>
    <t>2020/4/14 14:00:00</t>
  </si>
  <si>
    <t>2020/4/14 15:00:00</t>
  </si>
  <si>
    <t>2020/4/14 16:00:00</t>
  </si>
  <si>
    <t>2020/4/14 17:00:00</t>
  </si>
  <si>
    <t>2020/4/14 18:00:00</t>
  </si>
  <si>
    <t>2020/4/14 19:00:00</t>
  </si>
  <si>
    <t>2020/4/14 20:00:00</t>
  </si>
  <si>
    <t>2020/4/14 21:00:00</t>
  </si>
  <si>
    <t>2020/4/14 22:00:00</t>
  </si>
  <si>
    <t>2020/4/14 23:00:00</t>
  </si>
  <si>
    <t>2020/4/15 0:00:00</t>
  </si>
  <si>
    <t>2020/4/15 1:00:00</t>
  </si>
  <si>
    <t>2020/4/15 2:00:00</t>
  </si>
  <si>
    <t>2020/4/15 3:00:00</t>
  </si>
  <si>
    <t>2020/4/15 4:00:00</t>
  </si>
  <si>
    <t>2020/4/15 5:00:00</t>
  </si>
  <si>
    <t>2020/4/15 6:00:00</t>
  </si>
  <si>
    <t>2020/4/15 7:00:00</t>
  </si>
  <si>
    <t>2020/4/15 8:00:00</t>
  </si>
  <si>
    <t>2020/4/15 9:00:00</t>
  </si>
  <si>
    <t>2020/4/15 10:00:00</t>
  </si>
  <si>
    <t>2020/4/15 11:00:00</t>
  </si>
  <si>
    <t>2020/4/15 12:00:00</t>
  </si>
  <si>
    <t>2020/4/15 13:00:00</t>
  </si>
  <si>
    <t>2020/4/15 14:00:00</t>
  </si>
  <si>
    <t>2020/4/15 15:00:00</t>
  </si>
  <si>
    <t>2020/4/15 16:00:00</t>
  </si>
  <si>
    <t>2020/4/15 17:00:00</t>
  </si>
  <si>
    <t>2020/4/15 18:00:00</t>
  </si>
  <si>
    <t>2020/4/15 19:00:00</t>
  </si>
  <si>
    <t>2020/4/15 20:00:00</t>
  </si>
  <si>
    <t>2020/4/15 21:00:00</t>
  </si>
  <si>
    <t>2020/4/15 22:00:00</t>
  </si>
  <si>
    <t>2020/4/15 23:00:00</t>
  </si>
  <si>
    <t>2020/4/16 0:00:00</t>
  </si>
  <si>
    <t>2020/4/16 1:00:00</t>
  </si>
  <si>
    <t>2020/4/16 2:00:00</t>
  </si>
  <si>
    <t>2020/4/16 3:00:00</t>
  </si>
  <si>
    <t>2020/4/16 4:00:00</t>
  </si>
  <si>
    <t>2020/4/16 5:00:00</t>
  </si>
  <si>
    <t>2020/4/16 6:00:00</t>
  </si>
  <si>
    <t>2020/4/16 7:00:00</t>
  </si>
  <si>
    <t>2020/4/16 8:00:00</t>
  </si>
  <si>
    <t>2020/4/16 9:00:00</t>
  </si>
  <si>
    <t>2020/4/16 10:00:00</t>
  </si>
  <si>
    <t>2020/4/16 11:00:00</t>
  </si>
  <si>
    <t>2020/4/16 12:00:00</t>
  </si>
  <si>
    <t>2020/4/16 13:00:00</t>
  </si>
  <si>
    <t>2020/4/16 14:00:00</t>
  </si>
  <si>
    <t>2020/4/16 15:00:00</t>
  </si>
  <si>
    <t>2020/4/16 16:00:00</t>
  </si>
  <si>
    <t>2020/4/16 17:00:00</t>
  </si>
  <si>
    <t>2020/4/16 18:00:00</t>
  </si>
  <si>
    <t>2020/4/16 19:00:00</t>
  </si>
  <si>
    <t>2020/4/16 20:00:00</t>
  </si>
  <si>
    <t>2020/4/16 21:00:00</t>
  </si>
  <si>
    <t>2020/4/16 22:00:00</t>
  </si>
  <si>
    <t>2020/4/16 23:00:00</t>
  </si>
  <si>
    <t>2020/4/17 0:00:00</t>
  </si>
  <si>
    <t>2020/4/17 1:00:00</t>
  </si>
  <si>
    <t>2020/4/17 2:00:00</t>
  </si>
  <si>
    <t>2020/4/17 3:00:00</t>
  </si>
  <si>
    <t>2020/4/17 4:00:00</t>
  </si>
  <si>
    <t>2020/4/17 5:00:00</t>
  </si>
  <si>
    <t>2020/4/17 6:00:00</t>
  </si>
  <si>
    <t>2020/4/17 7:00:00</t>
  </si>
  <si>
    <t>2020/4/17 8:00:00</t>
  </si>
  <si>
    <t>2020/4/17 9:00:00</t>
  </si>
  <si>
    <t>2020/4/17 10:00:00</t>
  </si>
  <si>
    <t>2020/4/17 11:00:00</t>
  </si>
  <si>
    <t>2020/4/17 12:00:00</t>
  </si>
  <si>
    <t>2020/4/17 13:00:00</t>
  </si>
  <si>
    <t>2020/4/17 14:00:00</t>
  </si>
  <si>
    <t>2020/4/17 15:00:00</t>
  </si>
  <si>
    <t>2020/4/17 16:00:00</t>
  </si>
  <si>
    <t>2020/4/17 17:00:00</t>
  </si>
  <si>
    <t>2020/4/17 18:00:00</t>
  </si>
  <si>
    <t>2020/4/17 19:00:00</t>
  </si>
  <si>
    <t>2020/4/17 20:00:00</t>
  </si>
  <si>
    <t>2020/4/17 21:00:00</t>
  </si>
  <si>
    <t>2020/4/17 22:00:00</t>
  </si>
  <si>
    <t>2020/4/17 23:00:00</t>
  </si>
  <si>
    <t>2020/4/18 0:00:00</t>
  </si>
  <si>
    <t>2020/4/18 1:00:00</t>
  </si>
  <si>
    <t>2020/4/18 2:00:00</t>
  </si>
  <si>
    <t>2020/4/18 3:00:00</t>
  </si>
  <si>
    <t>2020/4/18 4:00:00</t>
  </si>
  <si>
    <t>2020/4/18 5:00:00</t>
  </si>
  <si>
    <t>2020/4/18 6:00:00</t>
  </si>
  <si>
    <t>2020/4/18 7:00:00</t>
  </si>
  <si>
    <t>2020/4/18 8:00:00</t>
  </si>
  <si>
    <t>2020/4/18 9:00:00</t>
  </si>
  <si>
    <t>2020/4/18 10:00:00</t>
  </si>
  <si>
    <t>2020/4/18 11:00:00</t>
  </si>
  <si>
    <t>2020/4/18 12:00:00</t>
  </si>
  <si>
    <t>2020/4/18 13:00:00</t>
  </si>
  <si>
    <t>2020/4/18 14:00:00</t>
  </si>
  <si>
    <t>2020/4/18 15:00:00</t>
  </si>
  <si>
    <t>2020/4/18 16:00:00</t>
  </si>
  <si>
    <t>2020/4/18 17:00:00</t>
  </si>
  <si>
    <t>2020/4/18 18:00:00</t>
  </si>
  <si>
    <t>2020/4/18 19:00:00</t>
  </si>
  <si>
    <t>2020/4/18 20:00:00</t>
  </si>
  <si>
    <t>2020/4/18 21:00:00</t>
  </si>
  <si>
    <t>2020/4/18 22:00:00</t>
  </si>
  <si>
    <t>2020/4/18 23:00:00</t>
  </si>
  <si>
    <t>2020/4/19 0:00:00</t>
  </si>
  <si>
    <t>2020/4/19 1:00:00</t>
  </si>
  <si>
    <t>2020/4/19 2:00:00</t>
  </si>
  <si>
    <t>2020/4/19 3:00:00</t>
  </si>
  <si>
    <t>2020/4/19 4:00:00</t>
  </si>
  <si>
    <t>2020/4/19 5:00:00</t>
  </si>
  <si>
    <t>2020/4/19 6:00:00</t>
  </si>
  <si>
    <t>2020/4/19 7:00:00</t>
  </si>
  <si>
    <t>2020/4/19 8:00:00</t>
  </si>
  <si>
    <t>2020/4/19 9:00:00</t>
  </si>
  <si>
    <t>2020/4/19 10:00:00</t>
  </si>
  <si>
    <t>2020/4/19 11:00:00</t>
  </si>
  <si>
    <t>2020/4/19 12:00:00</t>
  </si>
  <si>
    <t>2020/4/19 13:00:00</t>
  </si>
  <si>
    <t>2020/4/19 14:00:00</t>
  </si>
  <si>
    <t>2020/4/19 15:00:00</t>
  </si>
  <si>
    <t>2020/4/19 16:00:00</t>
  </si>
  <si>
    <t>2020/4/19 17:00:00</t>
  </si>
  <si>
    <t>2020/4/19 18:00:00</t>
  </si>
  <si>
    <t>2020/4/19 19:00:00</t>
  </si>
  <si>
    <t>2020/4/19 20:00:00</t>
  </si>
  <si>
    <t>2020/4/19 21:00:00</t>
  </si>
  <si>
    <t>2020/4/19 22:00:00</t>
  </si>
  <si>
    <t>2020/4/19 23:00:00</t>
  </si>
  <si>
    <t>2020/4/20 0:00:00</t>
  </si>
  <si>
    <t>2020/4/20 1:00:00</t>
  </si>
  <si>
    <t>2020/4/20 2:00:00</t>
  </si>
  <si>
    <t>2020/4/20 3:00:00</t>
  </si>
  <si>
    <t>2020/4/20 4:00:00</t>
  </si>
  <si>
    <t>2020/4/20 5:00:00</t>
  </si>
  <si>
    <t>2020/4/20 6:00:00</t>
  </si>
  <si>
    <t>2020/4/20 7:00:00</t>
  </si>
  <si>
    <t>2020/4/20 8:00:00</t>
  </si>
  <si>
    <t>2020/4/20 9:00:00</t>
  </si>
  <si>
    <t>2020/4/20 10:00:00</t>
  </si>
  <si>
    <t>2020/4/20 11:00:00</t>
  </si>
  <si>
    <t>2020/4/20 12:00:00</t>
  </si>
  <si>
    <t>2020/4/20 13:00:00</t>
  </si>
  <si>
    <t>2020/4/20 14:00:00</t>
  </si>
  <si>
    <t>2020/4/20 15:00:00</t>
  </si>
  <si>
    <t>2020/4/20 16:00:00</t>
  </si>
  <si>
    <t>2020/4/20 17:00:00</t>
  </si>
  <si>
    <t>2020/4/20 18:00:00</t>
  </si>
  <si>
    <t>2020/4/20 19:00:00</t>
  </si>
  <si>
    <t>2020/4/20 20:00:00</t>
  </si>
  <si>
    <t>2020/4/20 21:00:00</t>
  </si>
  <si>
    <t>2020/4/20 22:00:00</t>
  </si>
  <si>
    <t>2020/4/20 23:00:00</t>
  </si>
  <si>
    <t>2020/4/21 0:00:00</t>
  </si>
  <si>
    <t>2020/4/21 1:00:00</t>
  </si>
  <si>
    <t>2020/4/21 2:00:00</t>
  </si>
  <si>
    <t>2020/4/21 3:00:00</t>
  </si>
  <si>
    <t>2020/4/21 4:00:00</t>
  </si>
  <si>
    <t>2020/4/21 5:00:00</t>
  </si>
  <si>
    <t>2020/4/21 6:00:00</t>
  </si>
  <si>
    <t>2020/4/21 7:00:00</t>
  </si>
  <si>
    <t>2020/4/21 8:00:00</t>
  </si>
  <si>
    <t>2020/4/21 9:00:00</t>
  </si>
  <si>
    <t>2020/4/21 10:00:00</t>
  </si>
  <si>
    <t>2020/4/21 11:00:00</t>
  </si>
  <si>
    <t>2020/4/21 12:00:00</t>
  </si>
  <si>
    <t>2020/4/21 13:00:00</t>
  </si>
  <si>
    <t>2020/4/21 14:00:00</t>
  </si>
  <si>
    <t>2020/4/21 15:00:00</t>
  </si>
  <si>
    <t>2020/4/21 16:00:00</t>
  </si>
  <si>
    <t>2020/4/21 17:00:00</t>
  </si>
  <si>
    <t>2020/4/21 18:00:00</t>
  </si>
  <si>
    <t>2020/4/21 19:00:00</t>
  </si>
  <si>
    <t>2020/4/21 20:00:00</t>
  </si>
  <si>
    <t>2020/4/21 21:00:00</t>
  </si>
  <si>
    <t>2020/4/21 22:00:00</t>
  </si>
  <si>
    <t>2020/4/21 23:00:00</t>
  </si>
  <si>
    <t>2020/4/22 0:00:00</t>
  </si>
  <si>
    <t>2020/4/22 1:00:00</t>
  </si>
  <si>
    <t>2020/4/22 2:00:00</t>
  </si>
  <si>
    <t>2020/4/22 3:00:00</t>
  </si>
  <si>
    <t>2020/4/22 4:00:00</t>
  </si>
  <si>
    <t>2020/4/22 5:00:00</t>
  </si>
  <si>
    <t>2020/4/22 6:00:00</t>
  </si>
  <si>
    <t>2020/4/22 7:00:00</t>
  </si>
  <si>
    <t>2020/4/22 8:00:00</t>
  </si>
  <si>
    <t>2020/4/22 9:00:00</t>
  </si>
  <si>
    <t>2020/4/22 10:00:00</t>
  </si>
  <si>
    <t>2020/4/22 11:00:00</t>
  </si>
  <si>
    <t>2020/4/22 12:00:00</t>
  </si>
  <si>
    <t>2020/4/22 13:00:00</t>
  </si>
  <si>
    <t>2020/4/22 14:00:00</t>
  </si>
  <si>
    <t>2020/4/22 15:00:00</t>
  </si>
  <si>
    <t>2020/4/22 16:00:00</t>
  </si>
  <si>
    <t>2020/4/22 17:00:00</t>
  </si>
  <si>
    <t>2020/4/22 18:00:00</t>
  </si>
  <si>
    <t>2020/4/22 19:00:00</t>
  </si>
  <si>
    <t>2020/4/22 20:00:00</t>
  </si>
  <si>
    <t>2020/4/22 21:00:00</t>
  </si>
  <si>
    <t>2020/4/22 22:00:00</t>
  </si>
  <si>
    <t>2020/4/22 23:00:00</t>
  </si>
  <si>
    <t>2020/4/23 0:00:00</t>
  </si>
  <si>
    <t>2020/4/23 1:00:00</t>
  </si>
  <si>
    <t>2020/4/23 2:00:00</t>
  </si>
  <si>
    <t>2020/4/23 3:00:00</t>
  </si>
  <si>
    <t>2020/4/23 4:00:00</t>
  </si>
  <si>
    <t>2020/4/23 5:00:00</t>
  </si>
  <si>
    <t>2020/4/23 6:00:00</t>
  </si>
  <si>
    <t>2020/4/23 7:00:00</t>
  </si>
  <si>
    <t>2020/4/23 8:00:00</t>
  </si>
  <si>
    <t>2020/4/23 9:00:00</t>
  </si>
  <si>
    <t>2020/4/23 10:00:00</t>
  </si>
  <si>
    <t>2020/4/23 11:00:00</t>
  </si>
  <si>
    <t>2020/4/23 12:00:00</t>
  </si>
  <si>
    <t>2020/4/23 13:00:00</t>
  </si>
  <si>
    <t>2020/4/23 14:00:00</t>
  </si>
  <si>
    <t>2020/4/23 15:00:00</t>
  </si>
  <si>
    <t>2020/4/23 16:00:00</t>
  </si>
  <si>
    <t>2020/4/23 17:00:00</t>
  </si>
  <si>
    <t>2020/4/23 18:00:00</t>
  </si>
  <si>
    <t>2020/4/23 19:00:00</t>
  </si>
  <si>
    <t>2020/4/23 20:00:00</t>
  </si>
  <si>
    <t>2020/4/23 21:00:00</t>
  </si>
  <si>
    <t>2020/4/23 22:00:00</t>
  </si>
  <si>
    <t>2020/4/23 23:00:00</t>
  </si>
  <si>
    <t>2020/4/24 0:00:00</t>
  </si>
  <si>
    <t>2020/4/24 1:00:00</t>
  </si>
  <si>
    <t>2020/4/24 2:00:00</t>
  </si>
  <si>
    <t>2020/4/24 3:00:00</t>
  </si>
  <si>
    <t>2020/4/24 4:00:00</t>
  </si>
  <si>
    <t>2020/4/24 5:00:00</t>
  </si>
  <si>
    <t>2020/4/24 6:00:00</t>
  </si>
  <si>
    <t>2020/4/24 7:00:00</t>
  </si>
  <si>
    <t>2020/4/24 8:00:00</t>
  </si>
  <si>
    <t>2020/4/24 9:00:00</t>
  </si>
  <si>
    <t>2020/4/24 10:00:00</t>
  </si>
  <si>
    <t>2020/4/24 11:00:00</t>
  </si>
  <si>
    <t>2020/4/24 12:00:00</t>
  </si>
  <si>
    <t>2020/4/24 13:00:00</t>
  </si>
  <si>
    <t>2020/4/24 14:00:00</t>
  </si>
  <si>
    <t>2020/4/24 15:00:00</t>
  </si>
  <si>
    <t>2020/4/24 16:00:00</t>
  </si>
  <si>
    <t>2020/4/24 17:00:00</t>
  </si>
  <si>
    <t>2020/4/24 18:00:00</t>
  </si>
  <si>
    <t>2020/4/24 19:00:00</t>
  </si>
  <si>
    <t>2020/4/24 20:00:00</t>
  </si>
  <si>
    <t>2020/4/24 21:00:00</t>
  </si>
  <si>
    <t>2020/4/24 22:00:00</t>
  </si>
  <si>
    <t>2020/4/24 23:00:00</t>
  </si>
  <si>
    <t>2020/4/25 0:00:00</t>
  </si>
  <si>
    <t>2020/4/25 1:00:00</t>
  </si>
  <si>
    <t>2020/4/25 2:00:00</t>
  </si>
  <si>
    <t>2020/4/25 3:00:00</t>
  </si>
  <si>
    <t>2020/4/25 4:00:00</t>
  </si>
  <si>
    <t>2020/4/25 5:00:00</t>
  </si>
  <si>
    <t>2020/4/25 6:00:00</t>
  </si>
  <si>
    <t>2020/4/25 7:00:00</t>
  </si>
  <si>
    <t>2020/4/25 8:00:00</t>
  </si>
  <si>
    <t>2020/4/25 9:00:00</t>
  </si>
  <si>
    <t>2020/4/25 10:00:00</t>
  </si>
  <si>
    <t>2020/4/25 11:00:00</t>
  </si>
  <si>
    <t>2020/4/25 12:00:00</t>
  </si>
  <si>
    <t>2020/4/25 13:00:00</t>
  </si>
  <si>
    <t>2020/4/25 14:00:00</t>
  </si>
  <si>
    <t>2020/4/25 15:00:00</t>
  </si>
  <si>
    <t>2020/4/25 16:00:00</t>
  </si>
  <si>
    <t>2020/4/25 17:00:00</t>
  </si>
  <si>
    <t>2020/4/25 18:00:00</t>
  </si>
  <si>
    <t>2020/4/25 19:00:00</t>
  </si>
  <si>
    <t>2020/4/25 20:00:00</t>
  </si>
  <si>
    <t>2020/4/25 21:00:00</t>
  </si>
  <si>
    <t>2020/4/25 22:00:00</t>
  </si>
  <si>
    <t>2020/4/25 23:00:00</t>
  </si>
  <si>
    <t>2020/4/26 0:00:00</t>
  </si>
  <si>
    <t>2020/4/26 1:00:00</t>
  </si>
  <si>
    <t>2020/4/26 2:00:00</t>
  </si>
  <si>
    <t>2020/4/26 3:00:00</t>
  </si>
  <si>
    <t>2020/4/26 4:00:00</t>
  </si>
  <si>
    <t>2020/4/26 5:00:00</t>
  </si>
  <si>
    <t>2020/4/26 6:00:00</t>
  </si>
  <si>
    <t>2020/4/26 7:00:00</t>
  </si>
  <si>
    <t>2020/4/26 8:00:00</t>
  </si>
  <si>
    <t>2020/4/26 9:00:00</t>
  </si>
  <si>
    <t>2020/4/26 10:00:00</t>
  </si>
  <si>
    <t>2020/4/26 11:00:00</t>
  </si>
  <si>
    <t>2020/4/26 12:00:00</t>
  </si>
  <si>
    <t>2020/4/26 13:00:00</t>
  </si>
  <si>
    <t>2020/4/26 14:00:00</t>
  </si>
  <si>
    <t>2020/4/26 15:00:00</t>
  </si>
  <si>
    <t>2020/4/26 16:00:00</t>
  </si>
  <si>
    <t>2020/4/26 17:00:00</t>
  </si>
  <si>
    <t>2020/4/26 18:00:00</t>
  </si>
  <si>
    <t>2020/4/26 19:00:00</t>
  </si>
  <si>
    <t>2020/4/26 20:00:00</t>
  </si>
  <si>
    <t>2020/4/26 21:00:00</t>
  </si>
  <si>
    <t>2020/4/26 22:00:00</t>
  </si>
  <si>
    <t>2020/4/26 23:00:00</t>
  </si>
  <si>
    <t>2020/4/27 0:00:00</t>
  </si>
  <si>
    <t>2020/4/27 1:00:00</t>
  </si>
  <si>
    <t>2020/4/27 2:00:00</t>
  </si>
  <si>
    <t>2020/4/27 3:00:00</t>
  </si>
  <si>
    <t>2020/4/27 4:00:00</t>
  </si>
  <si>
    <t>2020/4/27 5:00:00</t>
  </si>
  <si>
    <t>2020/4/27 6:00:00</t>
  </si>
  <si>
    <t>2020/4/27 7:00:00</t>
  </si>
  <si>
    <t>2020/4/27 8:00:00</t>
  </si>
  <si>
    <t>2020/4/27 9:00:00</t>
  </si>
  <si>
    <t>2020/4/27 10:00:00</t>
  </si>
  <si>
    <t>2020/4/27 11:00:00</t>
  </si>
  <si>
    <t>2020/4/27 12:00:00</t>
  </si>
  <si>
    <t>2020/4/27 13:00:00</t>
  </si>
  <si>
    <t>2020/4/27 14:00:00</t>
  </si>
  <si>
    <t>2020/4/27 15:00:00</t>
  </si>
  <si>
    <t>2020/4/27 16:00:00</t>
  </si>
  <si>
    <t>2020/4/27 17:00:00</t>
  </si>
  <si>
    <t>2020/4/27 18:00:00</t>
  </si>
  <si>
    <t>2020/4/27 19:00:00</t>
  </si>
  <si>
    <t>2020/4/27 20:00:00</t>
  </si>
  <si>
    <t>2020/4/27 21:00:00</t>
  </si>
  <si>
    <t>2020/4/27 22:00:00</t>
  </si>
  <si>
    <t>2020/4/27 23:00:00</t>
  </si>
  <si>
    <t>2020/4/28 0:00:00</t>
  </si>
  <si>
    <t>2020/4/28 1:00:00</t>
  </si>
  <si>
    <t>2020/4/28 2:00:00</t>
  </si>
  <si>
    <t>2020/4/28 3:00:00</t>
  </si>
  <si>
    <t>2020/4/28 4:00:00</t>
  </si>
  <si>
    <t>2020/4/28 5:00:00</t>
  </si>
  <si>
    <t>2020/4/28 6:00:00</t>
  </si>
  <si>
    <t>2020/4/28 7:00:00</t>
  </si>
  <si>
    <t>2020/4/28 8:00:00</t>
  </si>
  <si>
    <t>2020/4/28 9:00:00</t>
  </si>
  <si>
    <t>2020/4/28 10:00:00</t>
  </si>
  <si>
    <t>2020/4/28 11:00:00</t>
  </si>
  <si>
    <t>2020/4/28 12:00:00</t>
  </si>
  <si>
    <t>2020/4/28 13:00:00</t>
  </si>
  <si>
    <t>2020/4/28 14:00:00</t>
  </si>
  <si>
    <t>2020/4/28 15:00:00</t>
  </si>
  <si>
    <t>2020/4/28 16:00:00</t>
  </si>
  <si>
    <t>2020/4/28 17:00:00</t>
  </si>
  <si>
    <t>2020/4/28 18:00:00</t>
  </si>
  <si>
    <t>2020/4/28 19:00:00</t>
  </si>
  <si>
    <t>2020/4/28 20:00:00</t>
  </si>
  <si>
    <t>2020/4/28 21:00:00</t>
  </si>
  <si>
    <t>2020/4/28 22:00:00</t>
  </si>
  <si>
    <t>2020/4/28 23:00:00</t>
  </si>
  <si>
    <t>2020/4/29 0:00:00</t>
  </si>
  <si>
    <t>2020/4/29 1:00:00</t>
  </si>
  <si>
    <t>2020/4/29 2:00:00</t>
  </si>
  <si>
    <t>2020/4/29 3:00:00</t>
  </si>
  <si>
    <t>2020/4/29 4:00:00</t>
  </si>
  <si>
    <t>2020/4/29 5:00:00</t>
  </si>
  <si>
    <t>2020/4/29 6:00:00</t>
  </si>
  <si>
    <t>2020/4/29 7:00:00</t>
  </si>
  <si>
    <t>2020/4/29 8:00:00</t>
  </si>
  <si>
    <t>2020/4/29 9:00:00</t>
  </si>
  <si>
    <t>2020/4/29 10:00:00</t>
  </si>
  <si>
    <t>2020/4/29 11:00:00</t>
  </si>
  <si>
    <t>2020/4/29 12:00:00</t>
  </si>
  <si>
    <t>2020/4/29 13:00:00</t>
  </si>
  <si>
    <t>2020/4/29 14:00:00</t>
  </si>
  <si>
    <t>2020/4/29 15:00:00</t>
  </si>
  <si>
    <t>2020/4/29 16:00:00</t>
  </si>
  <si>
    <t>2020/4/29 17:00:00</t>
  </si>
  <si>
    <t>2020/4/29 18:00:00</t>
  </si>
  <si>
    <t>2020/4/29 19:00:00</t>
  </si>
  <si>
    <t>2020/4/29 20:00:00</t>
  </si>
  <si>
    <t>2020/4/29 21:00:00</t>
  </si>
  <si>
    <t>2020/4/29 22:00:00</t>
  </si>
  <si>
    <t>2020/4/29 23:00:00</t>
  </si>
  <si>
    <t>2020/4/30 0:00:00</t>
  </si>
  <si>
    <t>2020/4/30 1:00:00</t>
  </si>
  <si>
    <t>2020/4/30 2:00:00</t>
  </si>
  <si>
    <t>2020/4/30 3:00:00</t>
  </si>
  <si>
    <t>2020/4/30 4:00:00</t>
  </si>
  <si>
    <t>2020/4/30 5:00:00</t>
  </si>
  <si>
    <t>2020/4/30 6:00:00</t>
  </si>
  <si>
    <t>2020/4/30 7:00:00</t>
  </si>
  <si>
    <t>2020/4/30 8:00:00</t>
  </si>
  <si>
    <t>2020/4/30 9:00:00</t>
  </si>
  <si>
    <t>2020/4/30 10:00:00</t>
  </si>
  <si>
    <t>2020/4/30 11:00:00</t>
  </si>
  <si>
    <t>2020/4/30 12:00:00</t>
  </si>
  <si>
    <t>2020/4/30 13:00:00</t>
  </si>
  <si>
    <t>2020/4/30 14:00:00</t>
  </si>
  <si>
    <t>2020/4/30 15:00:00</t>
  </si>
  <si>
    <t>2020/4/30 16:00:00</t>
  </si>
  <si>
    <t>2020/4/30 17:00:00</t>
  </si>
  <si>
    <t>2020/4/30 18:00:00</t>
  </si>
  <si>
    <t>2020/4/30 19:00:00</t>
  </si>
  <si>
    <t>2020/4/30 20:00:00</t>
  </si>
  <si>
    <t>2020/4/30 21:00:00</t>
  </si>
  <si>
    <t>2020/4/30 22:00:00</t>
  </si>
  <si>
    <t>2020/4/30 23:00:00</t>
  </si>
  <si>
    <t>Simulated Discharge 
 (R vs Q)</t>
  </si>
  <si>
    <t>Simulated Discharge 
 (R vs Q) - ln</t>
  </si>
  <si>
    <r>
      <t xml:space="preserve">Simulated Discharge 
 (R vs Q)
</t>
    </r>
    <r>
      <rPr>
        <b/>
        <i/>
        <sz val="11"/>
        <color theme="1"/>
        <rFont val="Calibri"/>
        <family val="2"/>
        <scheme val="minor"/>
      </rPr>
      <t xml:space="preserve">Logarithmic </t>
    </r>
  </si>
  <si>
    <t>Simulated Discharge 
 (Stage vs Q)
Linear</t>
  </si>
  <si>
    <t>Simulated Discharge 
 (Stage vs Q)
Logarithmic</t>
  </si>
  <si>
    <r>
      <t xml:space="preserve">Simulated Discharge 
 (R vs Q)
</t>
    </r>
    <r>
      <rPr>
        <b/>
        <i/>
        <sz val="11"/>
        <color theme="1"/>
        <rFont val="Calibri"/>
        <family val="2"/>
        <scheme val="minor"/>
      </rPr>
      <t>Linear</t>
    </r>
  </si>
  <si>
    <r>
      <t xml:space="preserve">Simulated Discharge 
 (Stage vs Q)
</t>
    </r>
    <r>
      <rPr>
        <b/>
        <i/>
        <sz val="11"/>
        <color theme="1"/>
        <rFont val="Calibri"/>
        <family val="2"/>
        <scheme val="minor"/>
      </rPr>
      <t>Linear</t>
    </r>
  </si>
  <si>
    <r>
      <t xml:space="preserve">Simulated Discharge 
 (Stage vs Q) 
</t>
    </r>
    <r>
      <rPr>
        <b/>
        <i/>
        <sz val="11"/>
        <color theme="1"/>
        <rFont val="Calibri"/>
        <family val="2"/>
        <scheme val="minor"/>
      </rPr>
      <t>Logarithmic</t>
    </r>
  </si>
  <si>
    <t>VELOCITY EXTRAPOLATION - MANNING'S EQUATION</t>
  </si>
  <si>
    <t>Logarithmic Extrapolation</t>
  </si>
  <si>
    <t>Simple extension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</si>
</sst>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
    <numFmt numFmtId="166" formatCode="[$-3409]dd\-mmm\-yy;@"/>
    <numFmt numFmtId="167" formatCode="[$-F400]h:mm:ss\ AM/PM"/>
  </numFmts>
  <fonts count="9" x14ac:knownFonts="1">
    <font>
      <sz val="11"/>
      <color theme="1"/>
      <name val="Calibri"/>
      <family val="2"/>
      <scheme val="minor"/>
    </font>
    <font>
      <b/>
      <sz val="11"/>
      <color theme="1"/>
      <name val="Calibri"/>
      <family val="2"/>
      <scheme val="minor"/>
    </font>
    <font>
      <b/>
      <sz val="11"/>
      <color rgb="FF0000CC"/>
      <name val="Calibri"/>
      <family val="2"/>
      <scheme val="minor"/>
    </font>
    <font>
      <sz val="11"/>
      <name val="Calibri"/>
      <family val="2"/>
    </font>
    <font>
      <b/>
      <sz val="11"/>
      <color rgb="FF0000CC"/>
      <name val="Calibri"/>
      <family val="2"/>
    </font>
    <font>
      <sz val="24"/>
      <color theme="1"/>
      <name val="Calibri"/>
      <family val="2"/>
      <scheme val="minor"/>
    </font>
    <font>
      <sz val="11"/>
      <color rgb="FF000000"/>
      <name val="Calibri"/>
      <family val="2"/>
    </font>
    <font>
      <b/>
      <i/>
      <sz val="11"/>
      <color theme="1"/>
      <name val="Calibri"/>
      <family val="2"/>
      <scheme val="minor"/>
    </font>
    <font>
      <sz val="3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4.9989318521683403E-2"/>
        <bgColor indexed="64"/>
      </patternFill>
    </fill>
  </fills>
  <borders count="20">
    <border>
      <left/>
      <right/>
      <top/>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6" fillId="0" borderId="0"/>
  </cellStyleXfs>
  <cellXfs count="94">
    <xf numFmtId="0" fontId="0" fillId="0" borderId="0" xfId="0"/>
    <xf numFmtId="0" fontId="0" fillId="2" borderId="0" xfId="0" applyFill="1"/>
    <xf numFmtId="0" fontId="0" fillId="0" borderId="1" xfId="0" applyFont="1" applyBorder="1" applyAlignment="1">
      <alignment horizontal="center"/>
    </xf>
    <xf numFmtId="2" fontId="0" fillId="0" borderId="2" xfId="0" applyNumberFormat="1" applyFont="1" applyBorder="1" applyAlignment="1">
      <alignment horizontal="center"/>
    </xf>
    <xf numFmtId="0" fontId="0" fillId="0" borderId="3" xfId="0" applyFont="1" applyBorder="1" applyAlignment="1">
      <alignment horizontal="center"/>
    </xf>
    <xf numFmtId="2" fontId="0" fillId="0" borderId="4" xfId="0" applyNumberFormat="1" applyFont="1" applyBorder="1" applyAlignment="1">
      <alignment horizontal="center"/>
    </xf>
    <xf numFmtId="2" fontId="0" fillId="0" borderId="0" xfId="0" applyNumberFormat="1"/>
    <xf numFmtId="2" fontId="0" fillId="0" borderId="0" xfId="0" applyNumberFormat="1" applyFont="1" applyBorder="1" applyAlignment="1">
      <alignment horizontal="center"/>
    </xf>
    <xf numFmtId="0" fontId="2" fillId="0" borderId="5" xfId="0" applyFont="1" applyBorder="1"/>
    <xf numFmtId="0" fontId="3" fillId="0" borderId="6" xfId="0" applyFont="1" applyBorder="1" applyAlignment="1"/>
    <xf numFmtId="18" fontId="0" fillId="0" borderId="0" xfId="0" applyNumberFormat="1" applyBorder="1"/>
    <xf numFmtId="0" fontId="0" fillId="0" borderId="7" xfId="0" applyBorder="1"/>
    <xf numFmtId="0" fontId="4" fillId="0" borderId="8" xfId="0" applyNumberFormat="1" applyFont="1" applyBorder="1" applyAlignment="1">
      <alignment horizontal="right"/>
    </xf>
    <xf numFmtId="0" fontId="0" fillId="0" borderId="0" xfId="0" applyAlignment="1">
      <alignment horizontal="center"/>
    </xf>
    <xf numFmtId="18" fontId="0" fillId="0" borderId="9" xfId="0" applyNumberFormat="1" applyBorder="1"/>
    <xf numFmtId="18" fontId="0" fillId="0" borderId="10" xfId="0" applyNumberFormat="1" applyBorder="1"/>
    <xf numFmtId="0" fontId="4" fillId="0" borderId="11" xfId="0" applyNumberFormat="1" applyFont="1" applyBorder="1" applyAlignment="1">
      <alignment horizontal="right"/>
    </xf>
    <xf numFmtId="0" fontId="0" fillId="0" borderId="2" xfId="0" applyBorder="1" applyAlignment="1">
      <alignment horizontal="left" vertical="center" wrapText="1"/>
    </xf>
    <xf numFmtId="0" fontId="0" fillId="0" borderId="2" xfId="0" applyBorder="1"/>
    <xf numFmtId="0" fontId="1" fillId="0" borderId="2" xfId="0" applyFont="1" applyBorder="1" applyAlignment="1">
      <alignment horizontal="left"/>
    </xf>
    <xf numFmtId="2" fontId="0" fillId="0" borderId="2" xfId="0" applyNumberFormat="1" applyBorder="1" applyAlignment="1">
      <alignment horizontal="center" vertical="center"/>
    </xf>
    <xf numFmtId="0" fontId="0" fillId="3" borderId="0" xfId="0" applyFill="1"/>
    <xf numFmtId="0" fontId="0" fillId="0" borderId="0" xfId="0" applyFill="1"/>
    <xf numFmtId="0" fontId="0" fillId="0" borderId="0" xfId="0" applyAlignment="1"/>
    <xf numFmtId="0" fontId="0" fillId="0" borderId="2" xfId="0" applyBorder="1" applyAlignment="1">
      <alignment horizontal="center" vertical="center"/>
    </xf>
    <xf numFmtId="0" fontId="1" fillId="0" borderId="2" xfId="0" applyFont="1" applyBorder="1" applyAlignment="1">
      <alignment horizontal="center" vertical="center"/>
    </xf>
    <xf numFmtId="0" fontId="0" fillId="0" borderId="2" xfId="0" applyFill="1" applyBorder="1"/>
    <xf numFmtId="0" fontId="0" fillId="0" borderId="6" xfId="0" applyBorder="1" applyAlignment="1"/>
    <xf numFmtId="2" fontId="0" fillId="0" borderId="0" xfId="0" applyNumberFormat="1" applyAlignment="1"/>
    <xf numFmtId="0" fontId="0" fillId="0" borderId="6" xfId="0" applyFill="1" applyBorder="1" applyAlignment="1"/>
    <xf numFmtId="165" fontId="0" fillId="0" borderId="0" xfId="0" applyNumberFormat="1" applyAlignment="1">
      <alignment horizontal="center"/>
    </xf>
    <xf numFmtId="0" fontId="0" fillId="0" borderId="0" xfId="0" applyBorder="1" applyAlignment="1">
      <alignment horizontal="center"/>
    </xf>
    <xf numFmtId="0" fontId="0" fillId="0" borderId="6" xfId="0" applyBorder="1" applyAlignment="1">
      <alignment horizontal="center" vertical="center"/>
    </xf>
    <xf numFmtId="0" fontId="1" fillId="0" borderId="6" xfId="0" applyFont="1" applyBorder="1" applyAlignment="1">
      <alignment horizontal="center" vertical="center"/>
    </xf>
    <xf numFmtId="18" fontId="0" fillId="0" borderId="2" xfId="0" applyNumberFormat="1" applyBorder="1" applyAlignment="1">
      <alignment horizontal="center" vertical="center"/>
    </xf>
    <xf numFmtId="0" fontId="1" fillId="5" borderId="2" xfId="0" applyFont="1" applyFill="1" applyBorder="1" applyAlignment="1">
      <alignment horizontal="left"/>
    </xf>
    <xf numFmtId="0" fontId="1" fillId="6" borderId="2" xfId="0" applyFont="1" applyFill="1" applyBorder="1" applyAlignment="1">
      <alignment horizontal="left"/>
    </xf>
    <xf numFmtId="164" fontId="1" fillId="0" borderId="0" xfId="0" applyNumberFormat="1" applyFont="1" applyAlignment="1">
      <alignment horizontal="center"/>
    </xf>
    <xf numFmtId="0" fontId="0" fillId="7" borderId="2" xfId="0" applyFill="1" applyBorder="1" applyAlignment="1">
      <alignment horizontal="center" vertical="center"/>
    </xf>
    <xf numFmtId="2" fontId="1" fillId="7" borderId="2" xfId="0" applyNumberFormat="1" applyFont="1" applyFill="1" applyBorder="1" applyAlignment="1">
      <alignment horizontal="center"/>
    </xf>
    <xf numFmtId="0" fontId="0" fillId="8" borderId="1" xfId="0" applyFont="1" applyFill="1" applyBorder="1" applyAlignment="1">
      <alignment horizontal="center"/>
    </xf>
    <xf numFmtId="2" fontId="0" fillId="8" borderId="2" xfId="0" applyNumberFormat="1" applyFont="1" applyFill="1" applyBorder="1" applyAlignment="1">
      <alignment horizontal="center"/>
    </xf>
    <xf numFmtId="2" fontId="0" fillId="8" borderId="4" xfId="0" applyNumberFormat="1" applyFont="1" applyFill="1" applyBorder="1" applyAlignment="1">
      <alignment horizontal="center"/>
    </xf>
    <xf numFmtId="0" fontId="0" fillId="8" borderId="3" xfId="0" applyFont="1" applyFill="1" applyBorder="1" applyAlignment="1">
      <alignment horizontal="center"/>
    </xf>
    <xf numFmtId="0" fontId="0" fillId="4" borderId="0" xfId="0" applyFill="1"/>
    <xf numFmtId="0" fontId="5" fillId="0" borderId="2" xfId="0" applyFont="1" applyBorder="1"/>
    <xf numFmtId="0" fontId="5" fillId="0" borderId="2" xfId="0" applyFont="1" applyBorder="1" applyAlignment="1">
      <alignment horizontal="center"/>
    </xf>
    <xf numFmtId="165" fontId="5" fillId="0" borderId="2" xfId="0" applyNumberFormat="1" applyFont="1" applyBorder="1" applyAlignment="1">
      <alignment horizontal="center" vertical="center"/>
    </xf>
    <xf numFmtId="0" fontId="5" fillId="0" borderId="2" xfId="0" applyFont="1" applyBorder="1" applyAlignment="1">
      <alignment vertical="center"/>
    </xf>
    <xf numFmtId="0" fontId="5" fillId="0" borderId="2" xfId="0" applyFont="1" applyBorder="1" applyAlignment="1">
      <alignment vertical="center"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164" fontId="5" fillId="0" borderId="2" xfId="0" applyNumberFormat="1" applyFont="1" applyBorder="1" applyAlignment="1">
      <alignment horizontal="center"/>
    </xf>
    <xf numFmtId="165" fontId="1" fillId="5" borderId="2" xfId="0" applyNumberFormat="1" applyFont="1" applyFill="1" applyBorder="1" applyAlignment="1">
      <alignment horizontal="left"/>
    </xf>
    <xf numFmtId="166" fontId="6" fillId="0" borderId="2" xfId="1" applyNumberFormat="1" applyFont="1" applyFill="1" applyBorder="1" applyAlignment="1">
      <alignment horizontal="center" vertical="center"/>
    </xf>
    <xf numFmtId="167" fontId="3" fillId="0" borderId="2" xfId="0" applyNumberFormat="1" applyFont="1" applyFill="1" applyBorder="1" applyAlignment="1">
      <alignment horizontal="center" vertical="center"/>
    </xf>
    <xf numFmtId="165" fontId="6" fillId="0" borderId="2" xfId="1" applyNumberFormat="1" applyFont="1" applyFill="1" applyBorder="1" applyAlignment="1">
      <alignment horizontal="center" vertical="center"/>
    </xf>
    <xf numFmtId="165" fontId="0" fillId="0" borderId="2" xfId="0" applyNumberFormat="1" applyFill="1" applyBorder="1" applyAlignment="1">
      <alignment horizontal="center" vertical="center"/>
    </xf>
    <xf numFmtId="0" fontId="1" fillId="0" borderId="2" xfId="0" applyFont="1" applyBorder="1" applyAlignment="1">
      <alignment horizontal="center" vertical="top"/>
    </xf>
    <xf numFmtId="2" fontId="0" fillId="0" borderId="16" xfId="0" applyNumberFormat="1" applyBorder="1" applyAlignment="1">
      <alignment horizontal="center" vertical="center"/>
    </xf>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164" fontId="0" fillId="0" borderId="0" xfId="0" applyNumberFormat="1" applyAlignment="1">
      <alignment horizontal="center" vertical="center"/>
    </xf>
    <xf numFmtId="164" fontId="0" fillId="0" borderId="2" xfId="0" applyNumberFormat="1" applyBorder="1" applyAlignment="1">
      <alignment horizontal="center" vertical="center"/>
    </xf>
    <xf numFmtId="2" fontId="0" fillId="2" borderId="2" xfId="0" applyNumberFormat="1" applyFill="1" applyBorder="1" applyAlignment="1">
      <alignment horizontal="center" vertical="center"/>
    </xf>
    <xf numFmtId="165" fontId="0" fillId="2" borderId="0" xfId="0" applyNumberFormat="1" applyFill="1" applyAlignment="1">
      <alignment horizontal="center"/>
    </xf>
    <xf numFmtId="164" fontId="0" fillId="2" borderId="0" xfId="0" applyNumberFormat="1" applyFill="1" applyAlignment="1">
      <alignment horizontal="center" vertical="center"/>
    </xf>
    <xf numFmtId="22" fontId="1" fillId="0" borderId="2" xfId="0" applyNumberFormat="1" applyFont="1" applyBorder="1" applyAlignment="1">
      <alignment horizontal="center" vertical="top"/>
    </xf>
    <xf numFmtId="22" fontId="1" fillId="2" borderId="2" xfId="0" applyNumberFormat="1" applyFont="1" applyFill="1" applyBorder="1" applyAlignment="1">
      <alignment horizontal="center" vertical="top"/>
    </xf>
    <xf numFmtId="0" fontId="0" fillId="0" borderId="18" xfId="0" applyBorder="1" applyAlignment="1"/>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2" fontId="1" fillId="0" borderId="2" xfId="0" applyNumberFormat="1" applyFont="1" applyBorder="1" applyAlignment="1">
      <alignment horizontal="center" vertical="center"/>
    </xf>
    <xf numFmtId="2" fontId="1" fillId="5" borderId="2" xfId="0" applyNumberFormat="1"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2" fontId="1" fillId="6" borderId="2" xfId="0" applyNumberFormat="1" applyFont="1" applyFill="1" applyBorder="1" applyAlignment="1">
      <alignment horizontal="center"/>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2" fontId="1" fillId="0" borderId="2" xfId="0" applyNumberFormat="1" applyFont="1" applyBorder="1" applyAlignment="1">
      <alignment horizontal="center"/>
    </xf>
    <xf numFmtId="0" fontId="5" fillId="0" borderId="2" xfId="0" applyFont="1" applyBorder="1" applyAlignment="1">
      <alignment horizontal="center" vertical="center"/>
    </xf>
    <xf numFmtId="165" fontId="5" fillId="0" borderId="2" xfId="0" applyNumberFormat="1" applyFont="1" applyBorder="1" applyAlignment="1">
      <alignment horizontal="center" vertical="center"/>
    </xf>
    <xf numFmtId="2" fontId="5" fillId="0" borderId="2" xfId="0" applyNumberFormat="1" applyFont="1" applyBorder="1" applyAlignment="1">
      <alignment horizontal="center"/>
    </xf>
    <xf numFmtId="2" fontId="5" fillId="0" borderId="2" xfId="0" applyNumberFormat="1"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2.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 4 - 2020-10.44'!$H$2:$H$13</c:f>
              <c:numCache>
                <c:formatCode>General</c:formatCode>
                <c:ptCount val="12"/>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numCache>
            </c:numRef>
          </c:xVal>
          <c:yVal>
            <c:numRef>
              <c:f>'FEB 4 - 2020-10.44'!$I$2:$I$13</c:f>
              <c:numCache>
                <c:formatCode>General</c:formatCode>
                <c:ptCount val="12"/>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numCache>
            </c:numRef>
          </c:yVal>
          <c:smooth val="1"/>
          <c:extLst xmlns:c16r2="http://schemas.microsoft.com/office/drawing/2015/06/chart">
            <c:ext xmlns:c16="http://schemas.microsoft.com/office/drawing/2014/chart" uri="{C3380CC4-5D6E-409C-BE32-E72D297353CC}">
              <c16:uniqueId val="{00000000-954C-463D-92AD-DCB4E774D133}"/>
            </c:ext>
          </c:extLst>
        </c:ser>
        <c:dLbls>
          <c:showLegendKey val="0"/>
          <c:showVal val="0"/>
          <c:showCatName val="0"/>
          <c:showSerName val="0"/>
          <c:showPercent val="0"/>
          <c:showBubbleSize val="0"/>
        </c:dLbls>
        <c:axId val="-1458234736"/>
        <c:axId val="-1458234192"/>
      </c:scatterChart>
      <c:valAx>
        <c:axId val="-1458234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4192"/>
        <c:crosses val="autoZero"/>
        <c:crossBetween val="midCat"/>
      </c:valAx>
      <c:valAx>
        <c:axId val="-145823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4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Integrated Cross-Section</a:t>
            </a:r>
            <a:r>
              <a:rPr lang="en-PH" baseline="0"/>
              <a:t> Elevation</a:t>
            </a:r>
            <a:endParaRPr lang="en-PH"/>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v>Cross Section Profile</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'FEB 4 - 2020-10.57'!$N$2:$N$68</c:f>
              <c:numCache>
                <c:formatCode>General</c:formatCode>
                <c:ptCount val="67"/>
                <c:pt idx="0">
                  <c:v>0</c:v>
                </c:pt>
                <c:pt idx="1">
                  <c:v>1</c:v>
                </c:pt>
                <c:pt idx="2">
                  <c:v>2</c:v>
                </c:pt>
                <c:pt idx="3">
                  <c:v>3</c:v>
                </c:pt>
                <c:pt idx="4">
                  <c:v>4</c:v>
                </c:pt>
                <c:pt idx="5">
                  <c:v>5</c:v>
                </c:pt>
                <c:pt idx="6">
                  <c:v>6</c:v>
                </c:pt>
                <c:pt idx="7">
                  <c:v>7</c:v>
                </c:pt>
                <c:pt idx="8">
                  <c:v>8</c:v>
                </c:pt>
                <c:pt idx="9">
                  <c:v>9</c:v>
                </c:pt>
                <c:pt idx="10">
                  <c:v>10</c:v>
                </c:pt>
                <c:pt idx="11">
                  <c:v>10.6</c:v>
                </c:pt>
                <c:pt idx="12">
                  <c:v>11.6</c:v>
                </c:pt>
                <c:pt idx="13">
                  <c:v>12.6</c:v>
                </c:pt>
                <c:pt idx="14">
                  <c:v>13.6</c:v>
                </c:pt>
                <c:pt idx="15">
                  <c:v>14.6</c:v>
                </c:pt>
                <c:pt idx="16">
                  <c:v>15.6</c:v>
                </c:pt>
                <c:pt idx="17">
                  <c:v>16.600000000000001</c:v>
                </c:pt>
                <c:pt idx="18">
                  <c:v>17.600000000000001</c:v>
                </c:pt>
                <c:pt idx="19">
                  <c:v>18.600000000000001</c:v>
                </c:pt>
                <c:pt idx="20">
                  <c:v>19.600000000000001</c:v>
                </c:pt>
                <c:pt idx="21">
                  <c:v>20.6</c:v>
                </c:pt>
                <c:pt idx="22">
                  <c:v>21.6</c:v>
                </c:pt>
                <c:pt idx="23">
                  <c:v>23.04</c:v>
                </c:pt>
                <c:pt idx="24">
                  <c:v>23.6</c:v>
                </c:pt>
                <c:pt idx="25">
                  <c:v>24.6</c:v>
                </c:pt>
                <c:pt idx="26">
                  <c:v>25.6</c:v>
                </c:pt>
                <c:pt idx="27">
                  <c:v>26.6</c:v>
                </c:pt>
                <c:pt idx="28">
                  <c:v>27.6</c:v>
                </c:pt>
                <c:pt idx="29">
                  <c:v>28.6</c:v>
                </c:pt>
                <c:pt idx="30">
                  <c:v>29.6</c:v>
                </c:pt>
                <c:pt idx="31">
                  <c:v>30.6</c:v>
                </c:pt>
                <c:pt idx="32">
                  <c:v>31.6</c:v>
                </c:pt>
                <c:pt idx="33">
                  <c:v>32.6</c:v>
                </c:pt>
                <c:pt idx="34">
                  <c:v>33.6</c:v>
                </c:pt>
                <c:pt idx="35">
                  <c:v>34.6</c:v>
                </c:pt>
                <c:pt idx="36">
                  <c:v>35.6</c:v>
                </c:pt>
                <c:pt idx="37">
                  <c:v>36.6</c:v>
                </c:pt>
                <c:pt idx="38">
                  <c:v>37.6</c:v>
                </c:pt>
                <c:pt idx="39">
                  <c:v>38.6</c:v>
                </c:pt>
                <c:pt idx="40">
                  <c:v>39.6</c:v>
                </c:pt>
                <c:pt idx="41">
                  <c:v>40.6</c:v>
                </c:pt>
                <c:pt idx="42">
                  <c:v>41.6</c:v>
                </c:pt>
                <c:pt idx="43">
                  <c:v>42.6</c:v>
                </c:pt>
                <c:pt idx="44">
                  <c:v>43.6</c:v>
                </c:pt>
                <c:pt idx="45">
                  <c:v>44.6</c:v>
                </c:pt>
                <c:pt idx="46">
                  <c:v>45.6</c:v>
                </c:pt>
                <c:pt idx="47">
                  <c:v>46.6</c:v>
                </c:pt>
                <c:pt idx="48">
                  <c:v>47.6</c:v>
                </c:pt>
                <c:pt idx="49">
                  <c:v>48.6</c:v>
                </c:pt>
                <c:pt idx="50">
                  <c:v>49.6</c:v>
                </c:pt>
                <c:pt idx="51">
                  <c:v>50.6</c:v>
                </c:pt>
                <c:pt idx="52">
                  <c:v>51.6</c:v>
                </c:pt>
                <c:pt idx="53">
                  <c:v>52.6</c:v>
                </c:pt>
                <c:pt idx="54">
                  <c:v>52.980000000000004</c:v>
                </c:pt>
                <c:pt idx="55">
                  <c:v>53.563095126508024</c:v>
                </c:pt>
                <c:pt idx="56">
                  <c:v>54.563095126508024</c:v>
                </c:pt>
                <c:pt idx="57">
                  <c:v>55.563095126508024</c:v>
                </c:pt>
                <c:pt idx="58">
                  <c:v>56.563095126508024</c:v>
                </c:pt>
                <c:pt idx="59">
                  <c:v>57.563095126508024</c:v>
                </c:pt>
                <c:pt idx="60">
                  <c:v>58.563095126508024</c:v>
                </c:pt>
                <c:pt idx="61">
                  <c:v>59.563095126508024</c:v>
                </c:pt>
                <c:pt idx="62">
                  <c:v>60.563095126508024</c:v>
                </c:pt>
                <c:pt idx="63">
                  <c:v>61.563095126508024</c:v>
                </c:pt>
                <c:pt idx="64">
                  <c:v>62.563095126508024</c:v>
                </c:pt>
                <c:pt idx="65">
                  <c:v>63.563095126508024</c:v>
                </c:pt>
                <c:pt idx="66">
                  <c:v>64.563095126508017</c:v>
                </c:pt>
              </c:numCache>
            </c:numRef>
          </c:xVal>
          <c:yVal>
            <c:numRef>
              <c:f>'FEB 4 - 2020-10.57'!$O$2:$O$68</c:f>
              <c:numCache>
                <c:formatCode>General</c:formatCode>
                <c:ptCount val="67"/>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formatCode="0.00">
                  <c:v>375.63406400000002</c:v>
                </c:pt>
                <c:pt idx="12" formatCode="0.00">
                  <c:v>375.63406400000002</c:v>
                </c:pt>
                <c:pt idx="13" formatCode="0.00">
                  <c:v>375.63406400000002</c:v>
                </c:pt>
                <c:pt idx="14" formatCode="0.00">
                  <c:v>375.63406400000002</c:v>
                </c:pt>
                <c:pt idx="15" formatCode="0.00">
                  <c:v>375.63406400000002</c:v>
                </c:pt>
                <c:pt idx="16" formatCode="0.00">
                  <c:v>375.63406400000002</c:v>
                </c:pt>
                <c:pt idx="17" formatCode="0.00">
                  <c:v>375.63406400000002</c:v>
                </c:pt>
                <c:pt idx="18" formatCode="0.00">
                  <c:v>375.63406400000002</c:v>
                </c:pt>
                <c:pt idx="19" formatCode="0.00">
                  <c:v>375.63406400000002</c:v>
                </c:pt>
                <c:pt idx="20" formatCode="0.00">
                  <c:v>375.63406400000002</c:v>
                </c:pt>
                <c:pt idx="21" formatCode="0.00">
                  <c:v>375.63406400000002</c:v>
                </c:pt>
                <c:pt idx="22" formatCode="0.00">
                  <c:v>375.63406400000002</c:v>
                </c:pt>
                <c:pt idx="23" formatCode="0.00">
                  <c:v>375.63406400000002</c:v>
                </c:pt>
                <c:pt idx="24" formatCode="0.00">
                  <c:v>375.57406400000002</c:v>
                </c:pt>
                <c:pt idx="25" formatCode="0.00">
                  <c:v>375.52406400000001</c:v>
                </c:pt>
                <c:pt idx="26" formatCode="0.00">
                  <c:v>375.474064</c:v>
                </c:pt>
                <c:pt idx="27" formatCode="0.00">
                  <c:v>375.44406400000003</c:v>
                </c:pt>
                <c:pt idx="28" formatCode="0.00">
                  <c:v>375.414064</c:v>
                </c:pt>
                <c:pt idx="29" formatCode="0.00">
                  <c:v>375.40406400000001</c:v>
                </c:pt>
                <c:pt idx="30" formatCode="0.00">
                  <c:v>375.37406400000003</c:v>
                </c:pt>
                <c:pt idx="31" formatCode="0.00">
                  <c:v>375.344064</c:v>
                </c:pt>
                <c:pt idx="32" formatCode="0.00">
                  <c:v>375.31406400000003</c:v>
                </c:pt>
                <c:pt idx="33" formatCode="0.00">
                  <c:v>375.284064</c:v>
                </c:pt>
                <c:pt idx="34" formatCode="0.00">
                  <c:v>375.24406400000004</c:v>
                </c:pt>
                <c:pt idx="35" formatCode="0.00">
                  <c:v>375.17406400000004</c:v>
                </c:pt>
                <c:pt idx="36" formatCode="0.00">
                  <c:v>375.11406400000004</c:v>
                </c:pt>
                <c:pt idx="37" formatCode="0.00">
                  <c:v>375.01406400000002</c:v>
                </c:pt>
                <c:pt idx="38" formatCode="0.00">
                  <c:v>374.95406400000002</c:v>
                </c:pt>
                <c:pt idx="39" formatCode="0.00">
                  <c:v>374.89406400000001</c:v>
                </c:pt>
                <c:pt idx="40" formatCode="0.00">
                  <c:v>374.82406400000002</c:v>
                </c:pt>
                <c:pt idx="41" formatCode="0.00">
                  <c:v>374.80406400000004</c:v>
                </c:pt>
                <c:pt idx="42" formatCode="0.00">
                  <c:v>374.76406400000002</c:v>
                </c:pt>
                <c:pt idx="43" formatCode="0.00">
                  <c:v>374.71406400000001</c:v>
                </c:pt>
                <c:pt idx="44" formatCode="0.00">
                  <c:v>374.62406400000003</c:v>
                </c:pt>
                <c:pt idx="45" formatCode="0.00">
                  <c:v>374.594064</c:v>
                </c:pt>
                <c:pt idx="46" formatCode="0.00">
                  <c:v>374.60406400000005</c:v>
                </c:pt>
                <c:pt idx="47" formatCode="0.00">
                  <c:v>374.68406400000003</c:v>
                </c:pt>
                <c:pt idx="48" formatCode="0.00">
                  <c:v>374.77406400000001</c:v>
                </c:pt>
                <c:pt idx="49" formatCode="0.00">
                  <c:v>375.31406400000003</c:v>
                </c:pt>
                <c:pt idx="50" formatCode="0.00">
                  <c:v>375.35406400000005</c:v>
                </c:pt>
                <c:pt idx="51" formatCode="0.00">
                  <c:v>375.36406400000004</c:v>
                </c:pt>
                <c:pt idx="52" formatCode="0.00">
                  <c:v>375.38406400000002</c:v>
                </c:pt>
                <c:pt idx="53" formatCode="0.00">
                  <c:v>375.40406400000001</c:v>
                </c:pt>
                <c:pt idx="54" formatCode="0.00">
                  <c:v>375.54406400000005</c:v>
                </c:pt>
                <c:pt idx="55" formatCode="0.00">
                  <c:v>375.63406400000002</c:v>
                </c:pt>
                <c:pt idx="56">
                  <c:v>376.196686</c:v>
                </c:pt>
                <c:pt idx="57">
                  <c:v>376.196686</c:v>
                </c:pt>
                <c:pt idx="58">
                  <c:v>376.196686</c:v>
                </c:pt>
                <c:pt idx="59">
                  <c:v>376.196686</c:v>
                </c:pt>
                <c:pt idx="60">
                  <c:v>376.196686</c:v>
                </c:pt>
                <c:pt idx="61">
                  <c:v>376.196686</c:v>
                </c:pt>
                <c:pt idx="62">
                  <c:v>377.40631100000002</c:v>
                </c:pt>
                <c:pt idx="63">
                  <c:v>378.16290300000003</c:v>
                </c:pt>
                <c:pt idx="64">
                  <c:v>378.16290300000003</c:v>
                </c:pt>
                <c:pt idx="65">
                  <c:v>378.16290300000003</c:v>
                </c:pt>
                <c:pt idx="66">
                  <c:v>378.16290300000003</c:v>
                </c:pt>
              </c:numCache>
            </c:numRef>
          </c:yVal>
          <c:smooth val="1"/>
          <c:extLst xmlns:c16r2="http://schemas.microsoft.com/office/drawing/2015/06/chart">
            <c:ext xmlns:c16="http://schemas.microsoft.com/office/drawing/2014/chart" uri="{C3380CC4-5D6E-409C-BE32-E72D297353CC}">
              <c16:uniqueId val="{00000000-A2EA-4F00-9914-4DEECC2E2F19}"/>
            </c:ext>
          </c:extLst>
        </c:ser>
        <c:ser>
          <c:idx val="1"/>
          <c:order val="1"/>
          <c:tx>
            <c:v>Water Surface Level</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'FEB 4 - 2020-10.57'!$N$13:$N$57</c:f>
              <c:numCache>
                <c:formatCode>General</c:formatCode>
                <c:ptCount val="45"/>
                <c:pt idx="0">
                  <c:v>10.6</c:v>
                </c:pt>
                <c:pt idx="1">
                  <c:v>11.6</c:v>
                </c:pt>
                <c:pt idx="2">
                  <c:v>12.6</c:v>
                </c:pt>
                <c:pt idx="3">
                  <c:v>13.6</c:v>
                </c:pt>
                <c:pt idx="4">
                  <c:v>14.6</c:v>
                </c:pt>
                <c:pt idx="5">
                  <c:v>15.6</c:v>
                </c:pt>
                <c:pt idx="6">
                  <c:v>16.600000000000001</c:v>
                </c:pt>
                <c:pt idx="7">
                  <c:v>17.600000000000001</c:v>
                </c:pt>
                <c:pt idx="8">
                  <c:v>18.600000000000001</c:v>
                </c:pt>
                <c:pt idx="9">
                  <c:v>19.600000000000001</c:v>
                </c:pt>
                <c:pt idx="10">
                  <c:v>20.6</c:v>
                </c:pt>
                <c:pt idx="11">
                  <c:v>21.6</c:v>
                </c:pt>
                <c:pt idx="12">
                  <c:v>23.04</c:v>
                </c:pt>
                <c:pt idx="13">
                  <c:v>23.6</c:v>
                </c:pt>
                <c:pt idx="14">
                  <c:v>24.6</c:v>
                </c:pt>
                <c:pt idx="15">
                  <c:v>25.6</c:v>
                </c:pt>
                <c:pt idx="16">
                  <c:v>26.6</c:v>
                </c:pt>
                <c:pt idx="17">
                  <c:v>27.6</c:v>
                </c:pt>
                <c:pt idx="18">
                  <c:v>28.6</c:v>
                </c:pt>
                <c:pt idx="19">
                  <c:v>29.6</c:v>
                </c:pt>
                <c:pt idx="20">
                  <c:v>30.6</c:v>
                </c:pt>
                <c:pt idx="21">
                  <c:v>31.6</c:v>
                </c:pt>
                <c:pt idx="22">
                  <c:v>32.6</c:v>
                </c:pt>
                <c:pt idx="23">
                  <c:v>33.6</c:v>
                </c:pt>
                <c:pt idx="24">
                  <c:v>34.6</c:v>
                </c:pt>
                <c:pt idx="25">
                  <c:v>35.6</c:v>
                </c:pt>
                <c:pt idx="26">
                  <c:v>36.6</c:v>
                </c:pt>
                <c:pt idx="27">
                  <c:v>37.6</c:v>
                </c:pt>
                <c:pt idx="28">
                  <c:v>38.6</c:v>
                </c:pt>
                <c:pt idx="29">
                  <c:v>39.6</c:v>
                </c:pt>
                <c:pt idx="30">
                  <c:v>40.6</c:v>
                </c:pt>
                <c:pt idx="31">
                  <c:v>41.6</c:v>
                </c:pt>
                <c:pt idx="32">
                  <c:v>42.6</c:v>
                </c:pt>
                <c:pt idx="33">
                  <c:v>43.6</c:v>
                </c:pt>
                <c:pt idx="34">
                  <c:v>44.6</c:v>
                </c:pt>
                <c:pt idx="35">
                  <c:v>45.6</c:v>
                </c:pt>
                <c:pt idx="36">
                  <c:v>46.6</c:v>
                </c:pt>
                <c:pt idx="37">
                  <c:v>47.6</c:v>
                </c:pt>
                <c:pt idx="38">
                  <c:v>48.6</c:v>
                </c:pt>
                <c:pt idx="39">
                  <c:v>49.6</c:v>
                </c:pt>
                <c:pt idx="40">
                  <c:v>50.6</c:v>
                </c:pt>
                <c:pt idx="41">
                  <c:v>51.6</c:v>
                </c:pt>
                <c:pt idx="42">
                  <c:v>52.6</c:v>
                </c:pt>
                <c:pt idx="43">
                  <c:v>52.980000000000004</c:v>
                </c:pt>
                <c:pt idx="44">
                  <c:v>53.563095126508024</c:v>
                </c:pt>
              </c:numCache>
            </c:numRef>
          </c:xVal>
          <c:yVal>
            <c:numRef>
              <c:f>'FEB 4 - 2020-10.57'!$P$13:$P$57</c:f>
              <c:numCache>
                <c:formatCode>0.00</c:formatCode>
                <c:ptCount val="45"/>
                <c:pt idx="0">
                  <c:v>375.63406400000002</c:v>
                </c:pt>
                <c:pt idx="1">
                  <c:v>375.63406400000002</c:v>
                </c:pt>
                <c:pt idx="2">
                  <c:v>375.63406400000002</c:v>
                </c:pt>
                <c:pt idx="3">
                  <c:v>375.63406400000002</c:v>
                </c:pt>
                <c:pt idx="4">
                  <c:v>375.63406400000002</c:v>
                </c:pt>
                <c:pt idx="5">
                  <c:v>375.63406400000002</c:v>
                </c:pt>
                <c:pt idx="6">
                  <c:v>375.63406400000002</c:v>
                </c:pt>
                <c:pt idx="7">
                  <c:v>375.63406400000002</c:v>
                </c:pt>
                <c:pt idx="8">
                  <c:v>375.63406400000002</c:v>
                </c:pt>
                <c:pt idx="9">
                  <c:v>375.63406400000002</c:v>
                </c:pt>
                <c:pt idx="10">
                  <c:v>375.63406400000002</c:v>
                </c:pt>
                <c:pt idx="11">
                  <c:v>375.63406400000002</c:v>
                </c:pt>
                <c:pt idx="12">
                  <c:v>375.63406400000002</c:v>
                </c:pt>
                <c:pt idx="13">
                  <c:v>375.63406400000002</c:v>
                </c:pt>
                <c:pt idx="14">
                  <c:v>375.63406400000002</c:v>
                </c:pt>
                <c:pt idx="15">
                  <c:v>375.63406400000002</c:v>
                </c:pt>
                <c:pt idx="16">
                  <c:v>375.63406400000002</c:v>
                </c:pt>
                <c:pt idx="17">
                  <c:v>375.63406400000002</c:v>
                </c:pt>
                <c:pt idx="18">
                  <c:v>375.63406400000002</c:v>
                </c:pt>
                <c:pt idx="19">
                  <c:v>375.63406400000002</c:v>
                </c:pt>
                <c:pt idx="20">
                  <c:v>375.63406400000002</c:v>
                </c:pt>
                <c:pt idx="21">
                  <c:v>375.63406400000002</c:v>
                </c:pt>
                <c:pt idx="22">
                  <c:v>375.63406400000002</c:v>
                </c:pt>
                <c:pt idx="23">
                  <c:v>375.63406400000002</c:v>
                </c:pt>
                <c:pt idx="24">
                  <c:v>375.63406400000002</c:v>
                </c:pt>
                <c:pt idx="25">
                  <c:v>375.63406400000002</c:v>
                </c:pt>
                <c:pt idx="26">
                  <c:v>375.63406400000002</c:v>
                </c:pt>
                <c:pt idx="27">
                  <c:v>375.63406400000002</c:v>
                </c:pt>
                <c:pt idx="28">
                  <c:v>375.63406400000002</c:v>
                </c:pt>
                <c:pt idx="29">
                  <c:v>375.63406400000002</c:v>
                </c:pt>
                <c:pt idx="30">
                  <c:v>375.63406400000002</c:v>
                </c:pt>
                <c:pt idx="31">
                  <c:v>375.63406400000002</c:v>
                </c:pt>
                <c:pt idx="32">
                  <c:v>375.63406400000002</c:v>
                </c:pt>
                <c:pt idx="33">
                  <c:v>375.63406400000002</c:v>
                </c:pt>
                <c:pt idx="34">
                  <c:v>375.63406400000002</c:v>
                </c:pt>
                <c:pt idx="35">
                  <c:v>375.63406400000002</c:v>
                </c:pt>
                <c:pt idx="36">
                  <c:v>375.63406400000002</c:v>
                </c:pt>
                <c:pt idx="37">
                  <c:v>375.63406400000002</c:v>
                </c:pt>
                <c:pt idx="38">
                  <c:v>375.63406400000002</c:v>
                </c:pt>
                <c:pt idx="39">
                  <c:v>375.63406400000002</c:v>
                </c:pt>
                <c:pt idx="40">
                  <c:v>375.63406400000002</c:v>
                </c:pt>
                <c:pt idx="41">
                  <c:v>375.63406400000002</c:v>
                </c:pt>
                <c:pt idx="42">
                  <c:v>375.63406400000002</c:v>
                </c:pt>
                <c:pt idx="43">
                  <c:v>375.63406400000002</c:v>
                </c:pt>
                <c:pt idx="44">
                  <c:v>375.63406400000002</c:v>
                </c:pt>
              </c:numCache>
            </c:numRef>
          </c:yVal>
          <c:smooth val="1"/>
          <c:extLst xmlns:c16r2="http://schemas.microsoft.com/office/drawing/2015/06/chart">
            <c:ext xmlns:c16="http://schemas.microsoft.com/office/drawing/2014/chart" uri="{C3380CC4-5D6E-409C-BE32-E72D297353CC}">
              <c16:uniqueId val="{00000001-A2EA-4F00-9914-4DEECC2E2F19}"/>
            </c:ext>
          </c:extLst>
        </c:ser>
        <c:ser>
          <c:idx val="3"/>
          <c:order val="3"/>
          <c:tx>
            <c:v>DATUM</c:v>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'FEB 4 - 2020-10.57'!$R$2:$R$3</c:f>
              <c:numCache>
                <c:formatCode>General</c:formatCode>
                <c:ptCount val="2"/>
                <c:pt idx="0">
                  <c:v>0</c:v>
                </c:pt>
                <c:pt idx="1">
                  <c:v>60</c:v>
                </c:pt>
              </c:numCache>
            </c:numRef>
          </c:xVal>
          <c:yVal>
            <c:numRef>
              <c:f>'FEB 4 - 2020-10.57'!$Q$2:$Q$3</c:f>
              <c:numCache>
                <c:formatCode>0.00</c:formatCode>
                <c:ptCount val="2"/>
                <c:pt idx="0">
                  <c:v>373.93149900000003</c:v>
                </c:pt>
                <c:pt idx="1">
                  <c:v>373.93149900000003</c:v>
                </c:pt>
              </c:numCache>
            </c:numRef>
          </c:yVal>
          <c:smooth val="1"/>
          <c:extLst xmlns:c16r2="http://schemas.microsoft.com/office/drawing/2015/06/chart">
            <c:ext xmlns:c16="http://schemas.microsoft.com/office/drawing/2014/chart" uri="{C3380CC4-5D6E-409C-BE32-E72D297353CC}">
              <c16:uniqueId val="{00000002-A2EA-4F00-9914-4DEECC2E2F19}"/>
            </c:ext>
          </c:extLst>
        </c:ser>
        <c:dLbls>
          <c:showLegendKey val="0"/>
          <c:showVal val="0"/>
          <c:showCatName val="0"/>
          <c:showSerName val="0"/>
          <c:showPercent val="0"/>
          <c:showBubbleSize val="0"/>
        </c:dLbls>
        <c:axId val="-1460410128"/>
        <c:axId val="-1456372848"/>
        <c:extLst xmlns:c16r2="http://schemas.microsoft.com/office/drawing/2015/06/chart">
          <c:ext xmlns:c15="http://schemas.microsoft.com/office/drawing/2012/chart" uri="{02D57815-91ED-43cb-92C2-25804820EDAC}">
            <c15:filteredScatterSeries>
              <c15:ser>
                <c:idx val="2"/>
                <c:order val="2"/>
                <c:tx>
                  <c:v>Wetted Perimeter</c:v>
                </c:tx>
                <c:spPr>
                  <a:ln w="22225" cap="rnd">
                    <a:solidFill>
                      <a:srgbClr val="FF0000">
                        <a:alpha val="59000"/>
                      </a:srgbClr>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extLst xmlns:c16r2="http://schemas.microsoft.com/office/drawing/2015/06/chart">
                      <c:ext uri="{02D57815-91ED-43cb-92C2-25804820EDAC}">
                        <c15:formulaRef>
                          <c15:sqref>'[2]Ingin_Processed (edITING)'!$L$10:$L$20</c15:sqref>
                        </c15:formulaRef>
                      </c:ext>
                    </c:extLst>
                    <c:numCache>
                      <c:formatCode>General</c:formatCode>
                      <c:ptCount val="11"/>
                      <c:pt idx="0">
                        <c:v>30.564756468843282</c:v>
                      </c:pt>
                      <c:pt idx="1">
                        <c:v>30.563434918223404</c:v>
                      </c:pt>
                      <c:pt idx="2">
                        <c:v>33.708042734692249</c:v>
                      </c:pt>
                      <c:pt idx="3">
                        <c:v>37.743973823661065</c:v>
                      </c:pt>
                      <c:pt idx="4">
                        <c:v>41.462554528229226</c:v>
                      </c:pt>
                      <c:pt idx="5">
                        <c:v>44.983119911824822</c:v>
                      </c:pt>
                      <c:pt idx="6">
                        <c:v>47.286836477002844</c:v>
                      </c:pt>
                      <c:pt idx="7">
                        <c:v>50.982762459533269</c:v>
                      </c:pt>
                      <c:pt idx="8">
                        <c:v>53.767043753613265</c:v>
                      </c:pt>
                      <c:pt idx="9">
                        <c:v>57.346088105488107</c:v>
                      </c:pt>
                      <c:pt idx="10">
                        <c:v>59.94297103912681</c:v>
                      </c:pt>
                    </c:numCache>
                  </c:numRef>
                </c:xVal>
                <c:yVal>
                  <c:numRef>
                    <c:extLst xmlns:c16r2="http://schemas.microsoft.com/office/drawing/2015/06/chart">
                      <c:ext uri="{02D57815-91ED-43cb-92C2-25804820EDAC}">
                        <c15:formulaRef>
                          <c15:sqref>'[2]Ingin_Processed (edITING)'!$M$10:$M$20</c15:sqref>
                        </c15:formulaRef>
                      </c:ext>
                    </c:extLst>
                    <c:numCache>
                      <c:formatCode>General</c:formatCode>
                      <c:ptCount val="11"/>
                      <c:pt idx="0">
                        <c:v>29.076000000000001</c:v>
                      </c:pt>
                      <c:pt idx="1">
                        <c:v>29.077999999999999</c:v>
                      </c:pt>
                      <c:pt idx="2">
                        <c:v>28.44</c:v>
                      </c:pt>
                      <c:pt idx="3">
                        <c:v>28.202000000000002</c:v>
                      </c:pt>
                      <c:pt idx="4">
                        <c:v>27.978999999999999</c:v>
                      </c:pt>
                      <c:pt idx="5">
                        <c:v>28.013999999999999</c:v>
                      </c:pt>
                      <c:pt idx="6">
                        <c:v>28.056000000000001</c:v>
                      </c:pt>
                      <c:pt idx="7">
                        <c:v>28.209</c:v>
                      </c:pt>
                      <c:pt idx="8">
                        <c:v>28.504999999999999</c:v>
                      </c:pt>
                      <c:pt idx="9">
                        <c:v>28.852</c:v>
                      </c:pt>
                      <c:pt idx="10">
                        <c:v>29.041</c:v>
                      </c:pt>
                    </c:numCache>
                  </c:numRef>
                </c:yVal>
                <c:smooth val="1"/>
                <c:extLst xmlns:c16r2="http://schemas.microsoft.com/office/drawing/2015/06/chart">
                  <c:ext xmlns:c16="http://schemas.microsoft.com/office/drawing/2014/chart" uri="{C3380CC4-5D6E-409C-BE32-E72D297353CC}">
                    <c16:uniqueId val="{00000003-A2EA-4F00-9914-4DEECC2E2F19}"/>
                  </c:ext>
                </c:extLst>
              </c15:ser>
            </c15:filteredScatterSeries>
          </c:ext>
        </c:extLst>
      </c:scatterChart>
      <c:valAx>
        <c:axId val="-1460410128"/>
        <c:scaling>
          <c:orientation val="minMax"/>
          <c:max val="60"/>
          <c:min val="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Distance (m)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6372848"/>
        <c:crosses val="autoZero"/>
        <c:crossBetween val="midCat"/>
      </c:valAx>
      <c:valAx>
        <c:axId val="-1456372848"/>
        <c:scaling>
          <c:orientation val="minMax"/>
          <c:max val="384"/>
          <c:min val="373"/>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Elevation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0410128"/>
        <c:crosses val="autoZero"/>
        <c:crossBetween val="midCat"/>
      </c:valAx>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chemeClr val="lt1">
                    <a:lumMod val="7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24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 11-2020-11.02 '!$H$2:$H$13</c:f>
              <c:numCache>
                <c:formatCode>General</c:formatCode>
                <c:ptCount val="12"/>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numCache>
            </c:numRef>
          </c:xVal>
          <c:yVal>
            <c:numRef>
              <c:f>'FEB 11-2020-11.02 '!$I$2:$I$13</c:f>
              <c:numCache>
                <c:formatCode>General</c:formatCode>
                <c:ptCount val="12"/>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numCache>
            </c:numRef>
          </c:yVal>
          <c:smooth val="1"/>
          <c:extLst xmlns:c16r2="http://schemas.microsoft.com/office/drawing/2015/06/chart">
            <c:ext xmlns:c16="http://schemas.microsoft.com/office/drawing/2014/chart" uri="{C3380CC4-5D6E-409C-BE32-E72D297353CC}">
              <c16:uniqueId val="{00000000-5067-4FC3-A2FE-D7C0C4F82B20}"/>
            </c:ext>
          </c:extLst>
        </c:ser>
        <c:dLbls>
          <c:showLegendKey val="0"/>
          <c:showVal val="0"/>
          <c:showCatName val="0"/>
          <c:showSerName val="0"/>
          <c:showPercent val="0"/>
          <c:showBubbleSize val="0"/>
        </c:dLbls>
        <c:axId val="-1456372304"/>
        <c:axId val="-1456373936"/>
      </c:scatterChart>
      <c:valAx>
        <c:axId val="-1456372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73936"/>
        <c:crosses val="autoZero"/>
        <c:crossBetween val="midCat"/>
      </c:valAx>
      <c:valAx>
        <c:axId val="-145637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72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 11-2020-11.02 '!$H$14:$H$45</c:f>
              <c:numCache>
                <c:formatCode>General</c:formatCode>
                <c:ptCount val="32"/>
                <c:pt idx="0">
                  <c:v>11.601111501849472</c:v>
                </c:pt>
                <c:pt idx="1">
                  <c:v>12.601112148178244</c:v>
                </c:pt>
                <c:pt idx="2">
                  <c:v>13.601111939506536</c:v>
                </c:pt>
                <c:pt idx="3">
                  <c:v>14.601111730843861</c:v>
                </c:pt>
                <c:pt idx="4">
                  <c:v>15.601112377358538</c:v>
                </c:pt>
                <c:pt idx="5">
                  <c:v>16.601112168609291</c:v>
                </c:pt>
                <c:pt idx="6">
                  <c:v>17.601111959964587</c:v>
                </c:pt>
                <c:pt idx="7">
                  <c:v>18.60111260643297</c:v>
                </c:pt>
                <c:pt idx="8">
                  <c:v>19.60111187933235</c:v>
                </c:pt>
                <c:pt idx="9">
                  <c:v>20.601111670598353</c:v>
                </c:pt>
                <c:pt idx="10">
                  <c:v>21.60111146202691</c:v>
                </c:pt>
                <c:pt idx="11">
                  <c:v>22.601112108505603</c:v>
                </c:pt>
                <c:pt idx="12">
                  <c:v>23.601111899877978</c:v>
                </c:pt>
                <c:pt idx="13">
                  <c:v>24.601111691152578</c:v>
                </c:pt>
                <c:pt idx="14">
                  <c:v>25.601112337636089</c:v>
                </c:pt>
                <c:pt idx="15">
                  <c:v>26.601112129073442</c:v>
                </c:pt>
                <c:pt idx="16">
                  <c:v>27.601111401886847</c:v>
                </c:pt>
                <c:pt idx="17">
                  <c:v>28.601112048373533</c:v>
                </c:pt>
                <c:pt idx="18">
                  <c:v>29.601111839753656</c:v>
                </c:pt>
                <c:pt idx="19">
                  <c:v>30.6011116311347</c:v>
                </c:pt>
                <c:pt idx="20">
                  <c:v>31.601112277524262</c:v>
                </c:pt>
                <c:pt idx="21">
                  <c:v>32.601112068967183</c:v>
                </c:pt>
                <c:pt idx="22">
                  <c:v>33.601111860350443</c:v>
                </c:pt>
                <c:pt idx="23">
                  <c:v>34.601112506841346</c:v>
                </c:pt>
                <c:pt idx="24">
                  <c:v>35.60111229812621</c:v>
                </c:pt>
                <c:pt idx="25">
                  <c:v>36.601111571044747</c:v>
                </c:pt>
                <c:pt idx="26">
                  <c:v>37.601112217597297</c:v>
                </c:pt>
                <c:pt idx="27">
                  <c:v>38.601112008883504</c:v>
                </c:pt>
                <c:pt idx="28">
                  <c:v>39.601111800269678</c:v>
                </c:pt>
                <c:pt idx="29">
                  <c:v>40.601111591656256</c:v>
                </c:pt>
                <c:pt idx="30">
                  <c:v>41.601112238149852</c:v>
                </c:pt>
                <c:pt idx="31">
                  <c:v>42.601112029437544</c:v>
                </c:pt>
              </c:numCache>
            </c:numRef>
          </c:xVal>
          <c:yVal>
            <c:numRef>
              <c:f>'FEB 11-2020-11.02 '!$I$14:$I$45</c:f>
              <c:numCache>
                <c:formatCode>General</c:formatCode>
                <c:ptCount val="32"/>
                <c:pt idx="0">
                  <c:v>375.70419299999998</c:v>
                </c:pt>
                <c:pt idx="1">
                  <c:v>375.589966</c:v>
                </c:pt>
                <c:pt idx="2">
                  <c:v>375.589966</c:v>
                </c:pt>
                <c:pt idx="3">
                  <c:v>375.589966</c:v>
                </c:pt>
                <c:pt idx="4">
                  <c:v>375.59942599999999</c:v>
                </c:pt>
                <c:pt idx="5">
                  <c:v>375.59942599999999</c:v>
                </c:pt>
                <c:pt idx="6">
                  <c:v>375.59942599999999</c:v>
                </c:pt>
                <c:pt idx="7">
                  <c:v>375.59942599999999</c:v>
                </c:pt>
                <c:pt idx="8">
                  <c:v>375.59942599999999</c:v>
                </c:pt>
                <c:pt idx="9">
                  <c:v>375.59945699999997</c:v>
                </c:pt>
                <c:pt idx="10">
                  <c:v>375.59945699999997</c:v>
                </c:pt>
                <c:pt idx="11">
                  <c:v>375.50320399999998</c:v>
                </c:pt>
                <c:pt idx="12">
                  <c:v>375.50320399999998</c:v>
                </c:pt>
                <c:pt idx="13">
                  <c:v>375.50320399999998</c:v>
                </c:pt>
                <c:pt idx="14">
                  <c:v>375.50320399999998</c:v>
                </c:pt>
                <c:pt idx="15">
                  <c:v>375.58941700000003</c:v>
                </c:pt>
                <c:pt idx="16">
                  <c:v>375.58941700000003</c:v>
                </c:pt>
                <c:pt idx="17">
                  <c:v>375.58941700000003</c:v>
                </c:pt>
                <c:pt idx="18">
                  <c:v>375.58941700000003</c:v>
                </c:pt>
                <c:pt idx="19">
                  <c:v>375.58941700000003</c:v>
                </c:pt>
                <c:pt idx="20">
                  <c:v>375.5</c:v>
                </c:pt>
                <c:pt idx="21">
                  <c:v>375.5</c:v>
                </c:pt>
                <c:pt idx="22">
                  <c:v>375.5</c:v>
                </c:pt>
                <c:pt idx="23">
                  <c:v>375.5</c:v>
                </c:pt>
                <c:pt idx="24">
                  <c:v>375.5</c:v>
                </c:pt>
                <c:pt idx="25">
                  <c:v>375.5</c:v>
                </c:pt>
                <c:pt idx="26">
                  <c:v>375.5</c:v>
                </c:pt>
                <c:pt idx="27">
                  <c:v>375.52096599999999</c:v>
                </c:pt>
                <c:pt idx="28">
                  <c:v>375.52096599999999</c:v>
                </c:pt>
                <c:pt idx="29">
                  <c:v>375.52096599999999</c:v>
                </c:pt>
                <c:pt idx="30">
                  <c:v>375.63406400000002</c:v>
                </c:pt>
                <c:pt idx="31">
                  <c:v>375.63406400000002</c:v>
                </c:pt>
              </c:numCache>
            </c:numRef>
          </c:yVal>
          <c:smooth val="1"/>
          <c:extLst xmlns:c16r2="http://schemas.microsoft.com/office/drawing/2015/06/chart">
            <c:ext xmlns:c16="http://schemas.microsoft.com/office/drawing/2014/chart" uri="{C3380CC4-5D6E-409C-BE32-E72D297353CC}">
              <c16:uniqueId val="{00000000-D16D-4D06-99C0-F4FAFC8A6344}"/>
            </c:ext>
          </c:extLst>
        </c:ser>
        <c:dLbls>
          <c:showLegendKey val="0"/>
          <c:showVal val="0"/>
          <c:showCatName val="0"/>
          <c:showSerName val="0"/>
          <c:showPercent val="0"/>
          <c:showBubbleSize val="0"/>
        </c:dLbls>
        <c:axId val="-1456371216"/>
        <c:axId val="-1456371760"/>
      </c:scatterChart>
      <c:valAx>
        <c:axId val="-1456371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71760"/>
        <c:crosses val="autoZero"/>
        <c:crossBetween val="midCat"/>
      </c:valAx>
      <c:valAx>
        <c:axId val="-1456371760"/>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71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 11-2020-11.02 '!$H$57:$H$68</c:f>
              <c:numCache>
                <c:formatCode>General</c:formatCode>
                <c:ptCount val="12"/>
                <c:pt idx="0">
                  <c:v>43.19420715594557</c:v>
                </c:pt>
                <c:pt idx="1">
                  <c:v>44.194207028421822</c:v>
                </c:pt>
                <c:pt idx="2">
                  <c:v>45.194206900808204</c:v>
                </c:pt>
                <c:pt idx="3">
                  <c:v>46.19420710984145</c:v>
                </c:pt>
                <c:pt idx="4">
                  <c:v>47.194206982344333</c:v>
                </c:pt>
                <c:pt idx="5">
                  <c:v>48.194206854816009</c:v>
                </c:pt>
                <c:pt idx="6">
                  <c:v>49.194206727234814</c:v>
                </c:pt>
                <c:pt idx="7">
                  <c:v>50.194206936395886</c:v>
                </c:pt>
                <c:pt idx="8">
                  <c:v>51.194206808827872</c:v>
                </c:pt>
                <c:pt idx="9">
                  <c:v>52.194206681266124</c:v>
                </c:pt>
                <c:pt idx="10">
                  <c:v>53.194207408974755</c:v>
                </c:pt>
                <c:pt idx="11">
                  <c:v>54.194206762953804</c:v>
                </c:pt>
              </c:numCache>
            </c:numRef>
          </c:xVal>
          <c:yVal>
            <c:numRef>
              <c:f>'FEB 11-2020-11.02 '!$I$57:$I$68</c:f>
              <c:numCache>
                <c:formatCode>General</c:formatCode>
                <c:ptCount val="12"/>
                <c:pt idx="0">
                  <c:v>375.63406400000002</c:v>
                </c:pt>
                <c:pt idx="1">
                  <c:v>376.196686</c:v>
                </c:pt>
                <c:pt idx="2">
                  <c:v>376.196686</c:v>
                </c:pt>
                <c:pt idx="3">
                  <c:v>376.196686</c:v>
                </c:pt>
                <c:pt idx="4">
                  <c:v>376.196686</c:v>
                </c:pt>
                <c:pt idx="5">
                  <c:v>376.196686</c:v>
                </c:pt>
                <c:pt idx="6">
                  <c:v>376.196686</c:v>
                </c:pt>
                <c:pt idx="7">
                  <c:v>377.40631100000002</c:v>
                </c:pt>
                <c:pt idx="8">
                  <c:v>378.16290300000003</c:v>
                </c:pt>
                <c:pt idx="9">
                  <c:v>378.16290300000003</c:v>
                </c:pt>
                <c:pt idx="10">
                  <c:v>378.16290300000003</c:v>
                </c:pt>
                <c:pt idx="11">
                  <c:v>378.16290300000003</c:v>
                </c:pt>
              </c:numCache>
            </c:numRef>
          </c:yVal>
          <c:smooth val="1"/>
          <c:extLst xmlns:c16r2="http://schemas.microsoft.com/office/drawing/2015/06/chart">
            <c:ext xmlns:c16="http://schemas.microsoft.com/office/drawing/2014/chart" uri="{C3380CC4-5D6E-409C-BE32-E72D297353CC}">
              <c16:uniqueId val="{00000000-DE92-40C8-A4C3-7B7F386B06E9}"/>
            </c:ext>
          </c:extLst>
        </c:ser>
        <c:dLbls>
          <c:showLegendKey val="0"/>
          <c:showVal val="0"/>
          <c:showCatName val="0"/>
          <c:showSerName val="0"/>
          <c:showPercent val="0"/>
          <c:showBubbleSize val="0"/>
        </c:dLbls>
        <c:axId val="-1456373392"/>
        <c:axId val="-1456377200"/>
      </c:scatterChart>
      <c:valAx>
        <c:axId val="-145637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77200"/>
        <c:crosses val="autoZero"/>
        <c:crossBetween val="midCat"/>
      </c:valAx>
      <c:valAx>
        <c:axId val="-1456377200"/>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73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section (DEM)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11"/>
            <c:marker>
              <c:symbol val="triangle"/>
              <c:size val="10"/>
              <c:spPr>
                <a:solidFill>
                  <a:srgbClr val="FF0000"/>
                </a:solidFill>
                <a:ln w="9525">
                  <a:noFill/>
                </a:ln>
                <a:effectLst/>
              </c:spPr>
            </c:marker>
            <c:bubble3D val="0"/>
            <c:extLst xmlns:c16r2="http://schemas.microsoft.com/office/drawing/2015/06/chart">
              <c:ext xmlns:c16="http://schemas.microsoft.com/office/drawing/2014/chart" uri="{C3380CC4-5D6E-409C-BE32-E72D297353CC}">
                <c16:uniqueId val="{00000000-40C9-472F-A19A-9C4F5DEFCDD6}"/>
              </c:ext>
            </c:extLst>
          </c:dPt>
          <c:dPt>
            <c:idx val="56"/>
            <c:marker>
              <c:symbol val="triangle"/>
              <c:size val="10"/>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1-40C9-472F-A19A-9C4F5DEFCDD6}"/>
              </c:ext>
            </c:extLst>
          </c:dPt>
          <c:xVal>
            <c:numRef>
              <c:f>'FEB 11-2020-11.02 '!$H$2:$H$68</c:f>
              <c:numCache>
                <c:formatCode>General</c:formatCode>
                <c:ptCount val="67"/>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pt idx="12">
                  <c:v>11.601111501849472</c:v>
                </c:pt>
                <c:pt idx="13">
                  <c:v>12.601112148178244</c:v>
                </c:pt>
                <c:pt idx="14">
                  <c:v>13.601111939506536</c:v>
                </c:pt>
                <c:pt idx="15">
                  <c:v>14.601111730843861</c:v>
                </c:pt>
                <c:pt idx="16">
                  <c:v>15.601112377358538</c:v>
                </c:pt>
                <c:pt idx="17">
                  <c:v>16.601112168609291</c:v>
                </c:pt>
                <c:pt idx="18">
                  <c:v>17.601111959964587</c:v>
                </c:pt>
                <c:pt idx="19">
                  <c:v>18.60111260643297</c:v>
                </c:pt>
                <c:pt idx="20">
                  <c:v>19.60111187933235</c:v>
                </c:pt>
                <c:pt idx="21">
                  <c:v>20.601111670598353</c:v>
                </c:pt>
                <c:pt idx="22">
                  <c:v>21.60111146202691</c:v>
                </c:pt>
                <c:pt idx="23">
                  <c:v>22.601112108505603</c:v>
                </c:pt>
                <c:pt idx="24">
                  <c:v>23.601111899877978</c:v>
                </c:pt>
                <c:pt idx="25">
                  <c:v>24.601111691152578</c:v>
                </c:pt>
                <c:pt idx="26">
                  <c:v>25.601112337636089</c:v>
                </c:pt>
                <c:pt idx="27">
                  <c:v>26.601112129073442</c:v>
                </c:pt>
                <c:pt idx="28">
                  <c:v>27.601111401886847</c:v>
                </c:pt>
                <c:pt idx="29">
                  <c:v>28.601112048373533</c:v>
                </c:pt>
                <c:pt idx="30">
                  <c:v>29.601111839753656</c:v>
                </c:pt>
                <c:pt idx="31">
                  <c:v>30.6011116311347</c:v>
                </c:pt>
                <c:pt idx="32">
                  <c:v>31.601112277524262</c:v>
                </c:pt>
                <c:pt idx="33">
                  <c:v>32.601112068967183</c:v>
                </c:pt>
                <c:pt idx="34">
                  <c:v>33.601111860350443</c:v>
                </c:pt>
                <c:pt idx="35">
                  <c:v>34.601112506841346</c:v>
                </c:pt>
                <c:pt idx="36">
                  <c:v>35.60111229812621</c:v>
                </c:pt>
                <c:pt idx="37">
                  <c:v>36.601111571044747</c:v>
                </c:pt>
                <c:pt idx="38">
                  <c:v>37.601112217597297</c:v>
                </c:pt>
                <c:pt idx="39">
                  <c:v>38.601112008883504</c:v>
                </c:pt>
                <c:pt idx="40">
                  <c:v>39.601111800269678</c:v>
                </c:pt>
                <c:pt idx="41">
                  <c:v>40.601111591656256</c:v>
                </c:pt>
                <c:pt idx="42">
                  <c:v>41.601112238149852</c:v>
                </c:pt>
                <c:pt idx="43">
                  <c:v>42.601112029437544</c:v>
                </c:pt>
                <c:pt idx="55">
                  <c:v>43.19420715594557</c:v>
                </c:pt>
                <c:pt idx="56">
                  <c:v>44.194207028421822</c:v>
                </c:pt>
                <c:pt idx="57">
                  <c:v>45.194206900808204</c:v>
                </c:pt>
                <c:pt idx="58">
                  <c:v>46.19420710984145</c:v>
                </c:pt>
                <c:pt idx="59">
                  <c:v>47.194206982344333</c:v>
                </c:pt>
                <c:pt idx="60">
                  <c:v>48.194206854816009</c:v>
                </c:pt>
                <c:pt idx="61">
                  <c:v>49.194206727234814</c:v>
                </c:pt>
                <c:pt idx="62">
                  <c:v>50.194206936395886</c:v>
                </c:pt>
                <c:pt idx="63">
                  <c:v>51.194206808827872</c:v>
                </c:pt>
                <c:pt idx="64">
                  <c:v>52.194206681266124</c:v>
                </c:pt>
                <c:pt idx="65">
                  <c:v>53.194207408974755</c:v>
                </c:pt>
                <c:pt idx="66">
                  <c:v>54.194206762953804</c:v>
                </c:pt>
              </c:numCache>
            </c:numRef>
          </c:xVal>
          <c:yVal>
            <c:numRef>
              <c:f>'FEB 11-2020-11.02 '!$I$2:$I$68</c:f>
              <c:numCache>
                <c:formatCode>General</c:formatCode>
                <c:ptCount val="67"/>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pt idx="12">
                  <c:v>375.70419299999998</c:v>
                </c:pt>
                <c:pt idx="13">
                  <c:v>375.589966</c:v>
                </c:pt>
                <c:pt idx="14">
                  <c:v>375.589966</c:v>
                </c:pt>
                <c:pt idx="15">
                  <c:v>375.589966</c:v>
                </c:pt>
                <c:pt idx="16">
                  <c:v>375.59942599999999</c:v>
                </c:pt>
                <c:pt idx="17">
                  <c:v>375.59942599999999</c:v>
                </c:pt>
                <c:pt idx="18">
                  <c:v>375.59942599999999</c:v>
                </c:pt>
                <c:pt idx="19">
                  <c:v>375.59942599999999</c:v>
                </c:pt>
                <c:pt idx="20">
                  <c:v>375.59942599999999</c:v>
                </c:pt>
                <c:pt idx="21">
                  <c:v>375.59945699999997</c:v>
                </c:pt>
                <c:pt idx="22">
                  <c:v>375.59945699999997</c:v>
                </c:pt>
                <c:pt idx="23">
                  <c:v>375.50320399999998</c:v>
                </c:pt>
                <c:pt idx="24">
                  <c:v>375.50320399999998</c:v>
                </c:pt>
                <c:pt idx="25">
                  <c:v>375.50320399999998</c:v>
                </c:pt>
                <c:pt idx="26">
                  <c:v>375.50320399999998</c:v>
                </c:pt>
                <c:pt idx="27">
                  <c:v>375.58941700000003</c:v>
                </c:pt>
                <c:pt idx="28">
                  <c:v>375.58941700000003</c:v>
                </c:pt>
                <c:pt idx="29">
                  <c:v>375.58941700000003</c:v>
                </c:pt>
                <c:pt idx="30">
                  <c:v>375.58941700000003</c:v>
                </c:pt>
                <c:pt idx="31">
                  <c:v>375.58941700000003</c:v>
                </c:pt>
                <c:pt idx="32">
                  <c:v>375.5</c:v>
                </c:pt>
                <c:pt idx="33">
                  <c:v>375.5</c:v>
                </c:pt>
                <c:pt idx="34">
                  <c:v>375.5</c:v>
                </c:pt>
                <c:pt idx="35">
                  <c:v>375.5</c:v>
                </c:pt>
                <c:pt idx="36">
                  <c:v>375.5</c:v>
                </c:pt>
                <c:pt idx="37">
                  <c:v>375.5</c:v>
                </c:pt>
                <c:pt idx="38">
                  <c:v>375.5</c:v>
                </c:pt>
                <c:pt idx="39">
                  <c:v>375.52096599999999</c:v>
                </c:pt>
                <c:pt idx="40">
                  <c:v>375.52096599999999</c:v>
                </c:pt>
                <c:pt idx="41">
                  <c:v>375.52096599999999</c:v>
                </c:pt>
                <c:pt idx="42">
                  <c:v>375.63406400000002</c:v>
                </c:pt>
                <c:pt idx="43">
                  <c:v>375.63406400000002</c:v>
                </c:pt>
                <c:pt idx="55">
                  <c:v>375.63406400000002</c:v>
                </c:pt>
                <c:pt idx="56">
                  <c:v>376.196686</c:v>
                </c:pt>
                <c:pt idx="57">
                  <c:v>376.196686</c:v>
                </c:pt>
                <c:pt idx="58">
                  <c:v>376.196686</c:v>
                </c:pt>
                <c:pt idx="59">
                  <c:v>376.196686</c:v>
                </c:pt>
                <c:pt idx="60">
                  <c:v>376.196686</c:v>
                </c:pt>
                <c:pt idx="61">
                  <c:v>376.196686</c:v>
                </c:pt>
                <c:pt idx="62">
                  <c:v>377.40631100000002</c:v>
                </c:pt>
                <c:pt idx="63">
                  <c:v>378.16290300000003</c:v>
                </c:pt>
                <c:pt idx="64">
                  <c:v>378.16290300000003</c:v>
                </c:pt>
                <c:pt idx="65">
                  <c:v>378.16290300000003</c:v>
                </c:pt>
                <c:pt idx="66">
                  <c:v>378.16290300000003</c:v>
                </c:pt>
              </c:numCache>
            </c:numRef>
          </c:yVal>
          <c:smooth val="1"/>
          <c:extLst xmlns:c16r2="http://schemas.microsoft.com/office/drawing/2015/06/chart">
            <c:ext xmlns:c16="http://schemas.microsoft.com/office/drawing/2014/chart" uri="{C3380CC4-5D6E-409C-BE32-E72D297353CC}">
              <c16:uniqueId val="{00000002-40C9-472F-A19A-9C4F5DEFCDD6}"/>
            </c:ext>
          </c:extLst>
        </c:ser>
        <c:dLbls>
          <c:showLegendKey val="0"/>
          <c:showVal val="0"/>
          <c:showCatName val="0"/>
          <c:showSerName val="0"/>
          <c:showPercent val="0"/>
          <c:showBubbleSize val="0"/>
        </c:dLbls>
        <c:axId val="-1456374480"/>
        <c:axId val="-1456377744"/>
      </c:scatterChart>
      <c:valAx>
        <c:axId val="-145637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77744"/>
        <c:crosses val="autoZero"/>
        <c:crossBetween val="midCat"/>
      </c:valAx>
      <c:valAx>
        <c:axId val="-1456377744"/>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74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Integrated Cross-Section</a:t>
            </a:r>
            <a:r>
              <a:rPr lang="en-PH" baseline="0"/>
              <a:t> Elevation</a:t>
            </a:r>
            <a:endParaRPr lang="en-PH"/>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v>Cross Section Profile</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'FEB 11-2020-11.02 '!$N$2:$N$68</c:f>
              <c:numCache>
                <c:formatCode>General</c:formatCode>
                <c:ptCount val="67"/>
                <c:pt idx="0">
                  <c:v>0</c:v>
                </c:pt>
                <c:pt idx="1">
                  <c:v>1</c:v>
                </c:pt>
                <c:pt idx="2">
                  <c:v>2</c:v>
                </c:pt>
                <c:pt idx="3">
                  <c:v>3</c:v>
                </c:pt>
                <c:pt idx="4">
                  <c:v>4</c:v>
                </c:pt>
                <c:pt idx="5">
                  <c:v>5</c:v>
                </c:pt>
                <c:pt idx="6">
                  <c:v>6</c:v>
                </c:pt>
                <c:pt idx="7">
                  <c:v>7</c:v>
                </c:pt>
                <c:pt idx="8">
                  <c:v>8</c:v>
                </c:pt>
                <c:pt idx="9">
                  <c:v>9</c:v>
                </c:pt>
                <c:pt idx="10">
                  <c:v>10</c:v>
                </c:pt>
                <c:pt idx="11">
                  <c:v>10.6</c:v>
                </c:pt>
                <c:pt idx="12">
                  <c:v>11.6</c:v>
                </c:pt>
                <c:pt idx="13">
                  <c:v>12.6</c:v>
                </c:pt>
                <c:pt idx="14">
                  <c:v>13.6</c:v>
                </c:pt>
                <c:pt idx="15">
                  <c:v>14.6</c:v>
                </c:pt>
                <c:pt idx="16">
                  <c:v>15.6</c:v>
                </c:pt>
                <c:pt idx="17">
                  <c:v>16.600000000000001</c:v>
                </c:pt>
                <c:pt idx="18">
                  <c:v>17.600000000000001</c:v>
                </c:pt>
                <c:pt idx="19">
                  <c:v>18.600000000000001</c:v>
                </c:pt>
                <c:pt idx="20">
                  <c:v>19.600000000000001</c:v>
                </c:pt>
                <c:pt idx="21">
                  <c:v>20.6</c:v>
                </c:pt>
                <c:pt idx="22">
                  <c:v>21.6</c:v>
                </c:pt>
                <c:pt idx="23">
                  <c:v>22.6</c:v>
                </c:pt>
                <c:pt idx="24">
                  <c:v>23.6</c:v>
                </c:pt>
                <c:pt idx="25">
                  <c:v>24.6</c:v>
                </c:pt>
                <c:pt idx="26">
                  <c:v>25.6</c:v>
                </c:pt>
                <c:pt idx="27">
                  <c:v>26.6</c:v>
                </c:pt>
                <c:pt idx="28">
                  <c:v>27.6</c:v>
                </c:pt>
                <c:pt idx="29">
                  <c:v>28.6</c:v>
                </c:pt>
                <c:pt idx="30">
                  <c:v>29.6</c:v>
                </c:pt>
                <c:pt idx="31">
                  <c:v>30.6</c:v>
                </c:pt>
                <c:pt idx="32">
                  <c:v>31.6</c:v>
                </c:pt>
                <c:pt idx="33">
                  <c:v>32.6</c:v>
                </c:pt>
                <c:pt idx="34">
                  <c:v>33.6</c:v>
                </c:pt>
                <c:pt idx="35">
                  <c:v>34.6</c:v>
                </c:pt>
                <c:pt idx="36">
                  <c:v>35.6</c:v>
                </c:pt>
                <c:pt idx="37">
                  <c:v>36.6</c:v>
                </c:pt>
                <c:pt idx="38">
                  <c:v>37.6</c:v>
                </c:pt>
                <c:pt idx="39">
                  <c:v>38.6</c:v>
                </c:pt>
                <c:pt idx="40">
                  <c:v>39.6</c:v>
                </c:pt>
                <c:pt idx="41">
                  <c:v>40.6</c:v>
                </c:pt>
                <c:pt idx="42">
                  <c:v>41.6</c:v>
                </c:pt>
                <c:pt idx="43">
                  <c:v>42.6</c:v>
                </c:pt>
                <c:pt idx="44">
                  <c:v>43.6</c:v>
                </c:pt>
                <c:pt idx="45">
                  <c:v>44.6</c:v>
                </c:pt>
                <c:pt idx="46">
                  <c:v>45.6</c:v>
                </c:pt>
                <c:pt idx="47">
                  <c:v>46.6</c:v>
                </c:pt>
                <c:pt idx="48">
                  <c:v>47.6</c:v>
                </c:pt>
                <c:pt idx="49">
                  <c:v>48.6</c:v>
                </c:pt>
                <c:pt idx="50">
                  <c:v>49.6</c:v>
                </c:pt>
                <c:pt idx="51">
                  <c:v>50.6</c:v>
                </c:pt>
                <c:pt idx="52">
                  <c:v>51.6</c:v>
                </c:pt>
                <c:pt idx="53">
                  <c:v>52.6</c:v>
                </c:pt>
                <c:pt idx="54">
                  <c:v>52.97</c:v>
                </c:pt>
                <c:pt idx="55">
                  <c:v>53.563095126508024</c:v>
                </c:pt>
                <c:pt idx="56">
                  <c:v>54.563095126508024</c:v>
                </c:pt>
                <c:pt idx="57">
                  <c:v>55.563095126508024</c:v>
                </c:pt>
                <c:pt idx="58">
                  <c:v>56.563095126508024</c:v>
                </c:pt>
                <c:pt idx="59">
                  <c:v>57.563095126508024</c:v>
                </c:pt>
                <c:pt idx="60">
                  <c:v>58.563095126508024</c:v>
                </c:pt>
                <c:pt idx="61">
                  <c:v>59.563095126508024</c:v>
                </c:pt>
                <c:pt idx="62">
                  <c:v>60.563095126508024</c:v>
                </c:pt>
                <c:pt idx="63">
                  <c:v>61.563095126508024</c:v>
                </c:pt>
                <c:pt idx="64">
                  <c:v>62.563095126508024</c:v>
                </c:pt>
                <c:pt idx="65">
                  <c:v>63.563095126508024</c:v>
                </c:pt>
                <c:pt idx="66">
                  <c:v>64.563095126508017</c:v>
                </c:pt>
              </c:numCache>
            </c:numRef>
          </c:xVal>
          <c:yVal>
            <c:numRef>
              <c:f>'FEB 11-2020-11.02 '!$O$2:$O$68</c:f>
              <c:numCache>
                <c:formatCode>General</c:formatCode>
                <c:ptCount val="67"/>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formatCode="0.00">
                  <c:v>375.63406400000002</c:v>
                </c:pt>
                <c:pt idx="12" formatCode="0.00">
                  <c:v>375.63406400000002</c:v>
                </c:pt>
                <c:pt idx="13" formatCode="0.00">
                  <c:v>375.63406400000002</c:v>
                </c:pt>
                <c:pt idx="14" formatCode="0.00">
                  <c:v>375.63406400000002</c:v>
                </c:pt>
                <c:pt idx="15" formatCode="0.00">
                  <c:v>375.63406400000002</c:v>
                </c:pt>
                <c:pt idx="16" formatCode="0.00">
                  <c:v>375.63406400000002</c:v>
                </c:pt>
                <c:pt idx="17" formatCode="0.00">
                  <c:v>375.63406400000002</c:v>
                </c:pt>
                <c:pt idx="18" formatCode="0.00">
                  <c:v>375.63406400000002</c:v>
                </c:pt>
                <c:pt idx="19" formatCode="0.00">
                  <c:v>375.63406400000002</c:v>
                </c:pt>
                <c:pt idx="20" formatCode="0.00">
                  <c:v>375.63406400000002</c:v>
                </c:pt>
                <c:pt idx="21" formatCode="0.00">
                  <c:v>375.63406400000002</c:v>
                </c:pt>
                <c:pt idx="22" formatCode="0.00">
                  <c:v>375.55406400000004</c:v>
                </c:pt>
                <c:pt idx="23" formatCode="0.00">
                  <c:v>375.49406400000004</c:v>
                </c:pt>
                <c:pt idx="24" formatCode="0.00">
                  <c:v>375.39406400000001</c:v>
                </c:pt>
                <c:pt idx="25" formatCode="0.00">
                  <c:v>375.344064</c:v>
                </c:pt>
                <c:pt idx="26" formatCode="0.00">
                  <c:v>375.31406400000003</c:v>
                </c:pt>
                <c:pt idx="27" formatCode="0.00">
                  <c:v>375.284064</c:v>
                </c:pt>
                <c:pt idx="28" formatCode="0.00">
                  <c:v>375.224064</c:v>
                </c:pt>
                <c:pt idx="29" formatCode="0.00">
                  <c:v>375.24406400000004</c:v>
                </c:pt>
                <c:pt idx="30" formatCode="0.00">
                  <c:v>375.19406400000003</c:v>
                </c:pt>
                <c:pt idx="31" formatCode="0.00">
                  <c:v>375.17406400000004</c:v>
                </c:pt>
                <c:pt idx="32" formatCode="0.00">
                  <c:v>375.13406400000002</c:v>
                </c:pt>
                <c:pt idx="33" formatCode="0.00">
                  <c:v>375.07406400000002</c:v>
                </c:pt>
                <c:pt idx="34" formatCode="0.00">
                  <c:v>375.04406400000005</c:v>
                </c:pt>
                <c:pt idx="35" formatCode="0.00">
                  <c:v>374.96406400000001</c:v>
                </c:pt>
                <c:pt idx="36" formatCode="0.00">
                  <c:v>374.93406400000003</c:v>
                </c:pt>
                <c:pt idx="37" formatCode="0.00">
                  <c:v>374.81406400000003</c:v>
                </c:pt>
                <c:pt idx="38" formatCode="0.00">
                  <c:v>374.76406400000002</c:v>
                </c:pt>
                <c:pt idx="39" formatCode="0.00">
                  <c:v>374.724064</c:v>
                </c:pt>
                <c:pt idx="40" formatCode="0.00">
                  <c:v>374.65406400000001</c:v>
                </c:pt>
                <c:pt idx="41" formatCode="0.00">
                  <c:v>374.60406400000005</c:v>
                </c:pt>
                <c:pt idx="42" formatCode="0.00">
                  <c:v>374.51406400000002</c:v>
                </c:pt>
                <c:pt idx="43" formatCode="0.00">
                  <c:v>374.61406400000004</c:v>
                </c:pt>
                <c:pt idx="44" formatCode="0.00">
                  <c:v>374.36406400000004</c:v>
                </c:pt>
                <c:pt idx="45" formatCode="0.00">
                  <c:v>374.38406400000002</c:v>
                </c:pt>
                <c:pt idx="46" formatCode="0.00">
                  <c:v>374.38406400000002</c:v>
                </c:pt>
                <c:pt idx="47" formatCode="0.00">
                  <c:v>374.51406400000002</c:v>
                </c:pt>
                <c:pt idx="48" formatCode="0.00">
                  <c:v>374.61406400000004</c:v>
                </c:pt>
                <c:pt idx="49" formatCode="0.00">
                  <c:v>375.094064</c:v>
                </c:pt>
                <c:pt idx="50" formatCode="0.00">
                  <c:v>375.11406400000004</c:v>
                </c:pt>
                <c:pt idx="51" formatCode="0.00">
                  <c:v>375.20406400000002</c:v>
                </c:pt>
                <c:pt idx="52" formatCode="0.00">
                  <c:v>375.23406400000005</c:v>
                </c:pt>
                <c:pt idx="53" formatCode="0.00">
                  <c:v>375.26406400000002</c:v>
                </c:pt>
                <c:pt idx="54" formatCode="0.00">
                  <c:v>375.63406400000002</c:v>
                </c:pt>
                <c:pt idx="55">
                  <c:v>375.63406400000002</c:v>
                </c:pt>
                <c:pt idx="56">
                  <c:v>376.196686</c:v>
                </c:pt>
                <c:pt idx="57">
                  <c:v>376.196686</c:v>
                </c:pt>
                <c:pt idx="58">
                  <c:v>376.196686</c:v>
                </c:pt>
                <c:pt idx="59">
                  <c:v>376.196686</c:v>
                </c:pt>
                <c:pt idx="60">
                  <c:v>376.196686</c:v>
                </c:pt>
                <c:pt idx="61">
                  <c:v>376.196686</c:v>
                </c:pt>
                <c:pt idx="62">
                  <c:v>377.40631100000002</c:v>
                </c:pt>
                <c:pt idx="63">
                  <c:v>378.16290300000003</c:v>
                </c:pt>
                <c:pt idx="64">
                  <c:v>378.16290300000003</c:v>
                </c:pt>
                <c:pt idx="65">
                  <c:v>378.16290300000003</c:v>
                </c:pt>
                <c:pt idx="66">
                  <c:v>378.16290300000003</c:v>
                </c:pt>
              </c:numCache>
            </c:numRef>
          </c:yVal>
          <c:smooth val="1"/>
          <c:extLst xmlns:c16r2="http://schemas.microsoft.com/office/drawing/2015/06/chart">
            <c:ext xmlns:c16="http://schemas.microsoft.com/office/drawing/2014/chart" uri="{C3380CC4-5D6E-409C-BE32-E72D297353CC}">
              <c16:uniqueId val="{00000000-21E6-4DEE-8DF8-D7AEE9816463}"/>
            </c:ext>
          </c:extLst>
        </c:ser>
        <c:ser>
          <c:idx val="1"/>
          <c:order val="1"/>
          <c:tx>
            <c:v>Water Surface Level</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'FEB 11-2020-11.02 '!$N$13:$N$57</c:f>
              <c:numCache>
                <c:formatCode>General</c:formatCode>
                <c:ptCount val="45"/>
                <c:pt idx="0">
                  <c:v>10.6</c:v>
                </c:pt>
                <c:pt idx="1">
                  <c:v>11.6</c:v>
                </c:pt>
                <c:pt idx="2">
                  <c:v>12.6</c:v>
                </c:pt>
                <c:pt idx="3">
                  <c:v>13.6</c:v>
                </c:pt>
                <c:pt idx="4">
                  <c:v>14.6</c:v>
                </c:pt>
                <c:pt idx="5">
                  <c:v>15.6</c:v>
                </c:pt>
                <c:pt idx="6">
                  <c:v>16.600000000000001</c:v>
                </c:pt>
                <c:pt idx="7">
                  <c:v>17.600000000000001</c:v>
                </c:pt>
                <c:pt idx="8">
                  <c:v>18.600000000000001</c:v>
                </c:pt>
                <c:pt idx="9">
                  <c:v>19.600000000000001</c:v>
                </c:pt>
                <c:pt idx="10">
                  <c:v>20.6</c:v>
                </c:pt>
                <c:pt idx="11">
                  <c:v>21.6</c:v>
                </c:pt>
                <c:pt idx="12">
                  <c:v>22.6</c:v>
                </c:pt>
                <c:pt idx="13">
                  <c:v>23.6</c:v>
                </c:pt>
                <c:pt idx="14">
                  <c:v>24.6</c:v>
                </c:pt>
                <c:pt idx="15">
                  <c:v>25.6</c:v>
                </c:pt>
                <c:pt idx="16">
                  <c:v>26.6</c:v>
                </c:pt>
                <c:pt idx="17">
                  <c:v>27.6</c:v>
                </c:pt>
                <c:pt idx="18">
                  <c:v>28.6</c:v>
                </c:pt>
                <c:pt idx="19">
                  <c:v>29.6</c:v>
                </c:pt>
                <c:pt idx="20">
                  <c:v>30.6</c:v>
                </c:pt>
                <c:pt idx="21">
                  <c:v>31.6</c:v>
                </c:pt>
                <c:pt idx="22">
                  <c:v>32.6</c:v>
                </c:pt>
                <c:pt idx="23">
                  <c:v>33.6</c:v>
                </c:pt>
                <c:pt idx="24">
                  <c:v>34.6</c:v>
                </c:pt>
                <c:pt idx="25">
                  <c:v>35.6</c:v>
                </c:pt>
                <c:pt idx="26">
                  <c:v>36.6</c:v>
                </c:pt>
                <c:pt idx="27">
                  <c:v>37.6</c:v>
                </c:pt>
                <c:pt idx="28">
                  <c:v>38.6</c:v>
                </c:pt>
                <c:pt idx="29">
                  <c:v>39.6</c:v>
                </c:pt>
                <c:pt idx="30">
                  <c:v>40.6</c:v>
                </c:pt>
                <c:pt idx="31">
                  <c:v>41.6</c:v>
                </c:pt>
                <c:pt idx="32">
                  <c:v>42.6</c:v>
                </c:pt>
                <c:pt idx="33">
                  <c:v>43.6</c:v>
                </c:pt>
                <c:pt idx="34">
                  <c:v>44.6</c:v>
                </c:pt>
                <c:pt idx="35">
                  <c:v>45.6</c:v>
                </c:pt>
                <c:pt idx="36">
                  <c:v>46.6</c:v>
                </c:pt>
                <c:pt idx="37">
                  <c:v>47.6</c:v>
                </c:pt>
                <c:pt idx="38">
                  <c:v>48.6</c:v>
                </c:pt>
                <c:pt idx="39">
                  <c:v>49.6</c:v>
                </c:pt>
                <c:pt idx="40">
                  <c:v>50.6</c:v>
                </c:pt>
                <c:pt idx="41">
                  <c:v>51.6</c:v>
                </c:pt>
                <c:pt idx="42">
                  <c:v>52.6</c:v>
                </c:pt>
                <c:pt idx="43">
                  <c:v>52.97</c:v>
                </c:pt>
                <c:pt idx="44">
                  <c:v>53.563095126508024</c:v>
                </c:pt>
              </c:numCache>
            </c:numRef>
          </c:xVal>
          <c:yVal>
            <c:numRef>
              <c:f>'FEB 11-2020-11.02 '!$P$13:$P$57</c:f>
              <c:numCache>
                <c:formatCode>0.00</c:formatCode>
                <c:ptCount val="45"/>
                <c:pt idx="0">
                  <c:v>375.63406400000002</c:v>
                </c:pt>
                <c:pt idx="1">
                  <c:v>375.63406400000002</c:v>
                </c:pt>
                <c:pt idx="2">
                  <c:v>375.63406400000002</c:v>
                </c:pt>
                <c:pt idx="3">
                  <c:v>375.63406400000002</c:v>
                </c:pt>
                <c:pt idx="4">
                  <c:v>375.63406400000002</c:v>
                </c:pt>
                <c:pt idx="5">
                  <c:v>375.63406400000002</c:v>
                </c:pt>
                <c:pt idx="6">
                  <c:v>375.63406400000002</c:v>
                </c:pt>
                <c:pt idx="7">
                  <c:v>375.63406400000002</c:v>
                </c:pt>
                <c:pt idx="8">
                  <c:v>375.63406400000002</c:v>
                </c:pt>
                <c:pt idx="9">
                  <c:v>375.63406400000002</c:v>
                </c:pt>
                <c:pt idx="10">
                  <c:v>375.63406400000002</c:v>
                </c:pt>
                <c:pt idx="11">
                  <c:v>375.63406400000002</c:v>
                </c:pt>
                <c:pt idx="12">
                  <c:v>375.63406400000002</c:v>
                </c:pt>
                <c:pt idx="13">
                  <c:v>375.63406400000002</c:v>
                </c:pt>
                <c:pt idx="14">
                  <c:v>375.63406400000002</c:v>
                </c:pt>
                <c:pt idx="15">
                  <c:v>375.63406400000002</c:v>
                </c:pt>
                <c:pt idx="16">
                  <c:v>375.63406400000002</c:v>
                </c:pt>
                <c:pt idx="17">
                  <c:v>375.63406400000002</c:v>
                </c:pt>
                <c:pt idx="18">
                  <c:v>375.63406400000002</c:v>
                </c:pt>
                <c:pt idx="19">
                  <c:v>375.63406400000002</c:v>
                </c:pt>
                <c:pt idx="20">
                  <c:v>375.63406400000002</c:v>
                </c:pt>
                <c:pt idx="21">
                  <c:v>375.63406400000002</c:v>
                </c:pt>
                <c:pt idx="22">
                  <c:v>375.63406400000002</c:v>
                </c:pt>
                <c:pt idx="23">
                  <c:v>375.63406400000002</c:v>
                </c:pt>
                <c:pt idx="24">
                  <c:v>375.63406400000002</c:v>
                </c:pt>
                <c:pt idx="25">
                  <c:v>375.63406400000002</c:v>
                </c:pt>
                <c:pt idx="26">
                  <c:v>375.63406400000002</c:v>
                </c:pt>
                <c:pt idx="27">
                  <c:v>375.63406400000002</c:v>
                </c:pt>
                <c:pt idx="28">
                  <c:v>375.63406400000002</c:v>
                </c:pt>
                <c:pt idx="29">
                  <c:v>375.63406400000002</c:v>
                </c:pt>
                <c:pt idx="30">
                  <c:v>375.63406400000002</c:v>
                </c:pt>
                <c:pt idx="31">
                  <c:v>375.63406400000002</c:v>
                </c:pt>
                <c:pt idx="32">
                  <c:v>375.63406400000002</c:v>
                </c:pt>
                <c:pt idx="33">
                  <c:v>375.63406400000002</c:v>
                </c:pt>
                <c:pt idx="34">
                  <c:v>375.63406400000002</c:v>
                </c:pt>
                <c:pt idx="35">
                  <c:v>375.63406400000002</c:v>
                </c:pt>
                <c:pt idx="36">
                  <c:v>375.63406400000002</c:v>
                </c:pt>
                <c:pt idx="37">
                  <c:v>375.63406400000002</c:v>
                </c:pt>
                <c:pt idx="38">
                  <c:v>375.63406400000002</c:v>
                </c:pt>
                <c:pt idx="39">
                  <c:v>375.63406400000002</c:v>
                </c:pt>
                <c:pt idx="40">
                  <c:v>375.63406400000002</c:v>
                </c:pt>
                <c:pt idx="41">
                  <c:v>375.63406400000002</c:v>
                </c:pt>
                <c:pt idx="42">
                  <c:v>375.63406400000002</c:v>
                </c:pt>
                <c:pt idx="43">
                  <c:v>375.63406400000002</c:v>
                </c:pt>
              </c:numCache>
            </c:numRef>
          </c:yVal>
          <c:smooth val="1"/>
          <c:extLst xmlns:c16r2="http://schemas.microsoft.com/office/drawing/2015/06/chart">
            <c:ext xmlns:c16="http://schemas.microsoft.com/office/drawing/2014/chart" uri="{C3380CC4-5D6E-409C-BE32-E72D297353CC}">
              <c16:uniqueId val="{00000001-21E6-4DEE-8DF8-D7AEE9816463}"/>
            </c:ext>
          </c:extLst>
        </c:ser>
        <c:ser>
          <c:idx val="3"/>
          <c:order val="3"/>
          <c:tx>
            <c:v>DATUM</c:v>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'FEB 11-2020-11.02 '!$R$2:$R$3</c:f>
              <c:numCache>
                <c:formatCode>General</c:formatCode>
                <c:ptCount val="2"/>
                <c:pt idx="0">
                  <c:v>0</c:v>
                </c:pt>
                <c:pt idx="1">
                  <c:v>60</c:v>
                </c:pt>
              </c:numCache>
            </c:numRef>
          </c:xVal>
          <c:yVal>
            <c:numRef>
              <c:f>'FEB 11-2020-11.02 '!$Q$2:$Q$3</c:f>
              <c:numCache>
                <c:formatCode>0.00</c:formatCode>
                <c:ptCount val="2"/>
                <c:pt idx="0">
                  <c:v>373.93149900000003</c:v>
                </c:pt>
                <c:pt idx="1">
                  <c:v>373.93149900000003</c:v>
                </c:pt>
              </c:numCache>
            </c:numRef>
          </c:yVal>
          <c:smooth val="1"/>
          <c:extLst xmlns:c16r2="http://schemas.microsoft.com/office/drawing/2015/06/chart">
            <c:ext xmlns:c16="http://schemas.microsoft.com/office/drawing/2014/chart" uri="{C3380CC4-5D6E-409C-BE32-E72D297353CC}">
              <c16:uniqueId val="{00000002-21E6-4DEE-8DF8-D7AEE9816463}"/>
            </c:ext>
          </c:extLst>
        </c:ser>
        <c:dLbls>
          <c:showLegendKey val="0"/>
          <c:showVal val="0"/>
          <c:showCatName val="0"/>
          <c:showSerName val="0"/>
          <c:showPercent val="0"/>
          <c:showBubbleSize val="0"/>
        </c:dLbls>
        <c:axId val="-1456375024"/>
        <c:axId val="-1456287296"/>
        <c:extLst xmlns:c16r2="http://schemas.microsoft.com/office/drawing/2015/06/chart">
          <c:ext xmlns:c15="http://schemas.microsoft.com/office/drawing/2012/chart" uri="{02D57815-91ED-43cb-92C2-25804820EDAC}">
            <c15:filteredScatterSeries>
              <c15:ser>
                <c:idx val="2"/>
                <c:order val="2"/>
                <c:tx>
                  <c:v>Wetted Perimeter</c:v>
                </c:tx>
                <c:spPr>
                  <a:ln w="22225" cap="rnd">
                    <a:solidFill>
                      <a:srgbClr val="FF0000">
                        <a:alpha val="59000"/>
                      </a:srgbClr>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extLst xmlns:c16r2="http://schemas.microsoft.com/office/drawing/2015/06/chart">
                      <c:ext uri="{02D57815-91ED-43cb-92C2-25804820EDAC}">
                        <c15:formulaRef>
                          <c15:sqref>'[2]Ingin_Processed (edITING)'!$L$10:$L$20</c15:sqref>
                        </c15:formulaRef>
                      </c:ext>
                    </c:extLst>
                    <c:numCache>
                      <c:formatCode>General</c:formatCode>
                      <c:ptCount val="11"/>
                      <c:pt idx="0">
                        <c:v>30.564756468843282</c:v>
                      </c:pt>
                      <c:pt idx="1">
                        <c:v>30.563434918223404</c:v>
                      </c:pt>
                      <c:pt idx="2">
                        <c:v>33.708042734692249</c:v>
                      </c:pt>
                      <c:pt idx="3">
                        <c:v>37.743973823661065</c:v>
                      </c:pt>
                      <c:pt idx="4">
                        <c:v>41.462554528229226</c:v>
                      </c:pt>
                      <c:pt idx="5">
                        <c:v>44.983119911824822</c:v>
                      </c:pt>
                      <c:pt idx="6">
                        <c:v>47.286836477002844</c:v>
                      </c:pt>
                      <c:pt idx="7">
                        <c:v>50.982762459533269</c:v>
                      </c:pt>
                      <c:pt idx="8">
                        <c:v>53.767043753613265</c:v>
                      </c:pt>
                      <c:pt idx="9">
                        <c:v>57.346088105488107</c:v>
                      </c:pt>
                      <c:pt idx="10">
                        <c:v>59.94297103912681</c:v>
                      </c:pt>
                    </c:numCache>
                  </c:numRef>
                </c:xVal>
                <c:yVal>
                  <c:numRef>
                    <c:extLst xmlns:c16r2="http://schemas.microsoft.com/office/drawing/2015/06/chart">
                      <c:ext uri="{02D57815-91ED-43cb-92C2-25804820EDAC}">
                        <c15:formulaRef>
                          <c15:sqref>'[2]Ingin_Processed (edITING)'!$M$10:$M$20</c15:sqref>
                        </c15:formulaRef>
                      </c:ext>
                    </c:extLst>
                    <c:numCache>
                      <c:formatCode>General</c:formatCode>
                      <c:ptCount val="11"/>
                      <c:pt idx="0">
                        <c:v>29.076000000000001</c:v>
                      </c:pt>
                      <c:pt idx="1">
                        <c:v>29.077999999999999</c:v>
                      </c:pt>
                      <c:pt idx="2">
                        <c:v>28.44</c:v>
                      </c:pt>
                      <c:pt idx="3">
                        <c:v>28.202000000000002</c:v>
                      </c:pt>
                      <c:pt idx="4">
                        <c:v>27.978999999999999</c:v>
                      </c:pt>
                      <c:pt idx="5">
                        <c:v>28.013999999999999</c:v>
                      </c:pt>
                      <c:pt idx="6">
                        <c:v>28.056000000000001</c:v>
                      </c:pt>
                      <c:pt idx="7">
                        <c:v>28.209</c:v>
                      </c:pt>
                      <c:pt idx="8">
                        <c:v>28.504999999999999</c:v>
                      </c:pt>
                      <c:pt idx="9">
                        <c:v>28.852</c:v>
                      </c:pt>
                      <c:pt idx="10">
                        <c:v>29.041</c:v>
                      </c:pt>
                    </c:numCache>
                  </c:numRef>
                </c:yVal>
                <c:smooth val="1"/>
                <c:extLst xmlns:c16r2="http://schemas.microsoft.com/office/drawing/2015/06/chart">
                  <c:ext xmlns:c16="http://schemas.microsoft.com/office/drawing/2014/chart" uri="{C3380CC4-5D6E-409C-BE32-E72D297353CC}">
                    <c16:uniqueId val="{00000003-21E6-4DEE-8DF8-D7AEE9816463}"/>
                  </c:ext>
                </c:extLst>
              </c15:ser>
            </c15:filteredScatterSeries>
          </c:ext>
        </c:extLst>
      </c:scatterChart>
      <c:valAx>
        <c:axId val="-1456375024"/>
        <c:scaling>
          <c:orientation val="minMax"/>
          <c:max val="60"/>
          <c:min val="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Distance (m)</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6287296"/>
        <c:crosses val="autoZero"/>
        <c:crossBetween val="midCat"/>
      </c:valAx>
      <c:valAx>
        <c:axId val="-1456287296"/>
        <c:scaling>
          <c:orientation val="minMax"/>
          <c:max val="384"/>
          <c:min val="373"/>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Elevation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6375024"/>
        <c:crosses val="autoZero"/>
        <c:crossBetween val="midCat"/>
      </c:valAx>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chemeClr val="lt1">
                    <a:lumMod val="7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24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i="1" u="none" strike="noStrike" baseline="0">
                <a:effectLst/>
                <a:latin typeface="Arial" panose="020B0604020202020204" pitchFamily="34" charset="0"/>
                <a:cs typeface="Arial" panose="020B0604020202020204" pitchFamily="34" charset="0"/>
              </a:rPr>
              <a:t>Flow Measurements - Feb 4,2020 (10:44am - 10:56am)</a:t>
            </a:r>
            <a:endParaRPr lang="en-PH" b="1" i="1">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874632679921825E-2"/>
          <c:y val="0.13461175400463141"/>
          <c:w val="0.68831286917222467"/>
          <c:h val="0.69981464348746236"/>
        </c:manualLayout>
      </c:layout>
      <c:scatterChart>
        <c:scatterStyle val="smoothMarker"/>
        <c:varyColors val="0"/>
        <c:ser>
          <c:idx val="0"/>
          <c:order val="0"/>
          <c:tx>
            <c:v>Cross-Section</c:v>
          </c:tx>
          <c:spPr>
            <a:ln w="34925" cap="rnd">
              <a:solidFill>
                <a:srgbClr val="C00000"/>
              </a:solidFill>
              <a:round/>
            </a:ln>
            <a:effectLst/>
          </c:spPr>
          <c:marker>
            <c:symbol val="none"/>
          </c:marker>
          <c:xVal>
            <c:numRef>
              <c:f>'[1]2020-01'!$A$11:$A$55</c:f>
              <c:numCache>
                <c:formatCode>General</c:formatCode>
                <c:ptCount val="45"/>
                <c:pt idx="0">
                  <c:v>0</c:v>
                </c:pt>
                <c:pt idx="1">
                  <c:v>1</c:v>
                </c:pt>
                <c:pt idx="2">
                  <c:v>2</c:v>
                </c:pt>
                <c:pt idx="3">
                  <c:v>3</c:v>
                </c:pt>
                <c:pt idx="4">
                  <c:v>4</c:v>
                </c:pt>
                <c:pt idx="5">
                  <c:v>5</c:v>
                </c:pt>
                <c:pt idx="6">
                  <c:v>6</c:v>
                </c:pt>
                <c:pt idx="7">
                  <c:v>7</c:v>
                </c:pt>
                <c:pt idx="8">
                  <c:v>8</c:v>
                </c:pt>
                <c:pt idx="9">
                  <c:v>9</c:v>
                </c:pt>
                <c:pt idx="10">
                  <c:v>10</c:v>
                </c:pt>
                <c:pt idx="11">
                  <c:v>11</c:v>
                </c:pt>
                <c:pt idx="12">
                  <c:v>12.44</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42.38</c:v>
                </c:pt>
                <c:pt idx="44">
                  <c:v>43</c:v>
                </c:pt>
              </c:numCache>
            </c:numRef>
          </c:xVal>
          <c:yVal>
            <c:numRef>
              <c:f>'[1]2020-01'!$F$11:$F$55</c:f>
              <c:numCache>
                <c:formatCode>General</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-0.06</c:v>
                </c:pt>
                <c:pt idx="14">
                  <c:v>-0.1</c:v>
                </c:pt>
                <c:pt idx="15">
                  <c:v>-0.15</c:v>
                </c:pt>
                <c:pt idx="16">
                  <c:v>-0.19</c:v>
                </c:pt>
                <c:pt idx="17">
                  <c:v>-0.23</c:v>
                </c:pt>
                <c:pt idx="18">
                  <c:v>-0.24</c:v>
                </c:pt>
                <c:pt idx="19">
                  <c:v>-0.27</c:v>
                </c:pt>
                <c:pt idx="20">
                  <c:v>-0.32</c:v>
                </c:pt>
                <c:pt idx="21">
                  <c:v>-0.34</c:v>
                </c:pt>
                <c:pt idx="22">
                  <c:v>-0.37</c:v>
                </c:pt>
                <c:pt idx="23">
                  <c:v>-0.4</c:v>
                </c:pt>
                <c:pt idx="24">
                  <c:v>-0.46</c:v>
                </c:pt>
                <c:pt idx="25">
                  <c:v>-0.53</c:v>
                </c:pt>
                <c:pt idx="26">
                  <c:v>-0.63</c:v>
                </c:pt>
                <c:pt idx="27">
                  <c:v>-0.68</c:v>
                </c:pt>
                <c:pt idx="28">
                  <c:v>-0.73</c:v>
                </c:pt>
                <c:pt idx="29">
                  <c:v>-0.8</c:v>
                </c:pt>
                <c:pt idx="30">
                  <c:v>-0.84</c:v>
                </c:pt>
                <c:pt idx="31">
                  <c:v>-0.86</c:v>
                </c:pt>
                <c:pt idx="32">
                  <c:v>-0.9</c:v>
                </c:pt>
                <c:pt idx="33">
                  <c:v>-0.99</c:v>
                </c:pt>
                <c:pt idx="34">
                  <c:v>-1.03</c:v>
                </c:pt>
                <c:pt idx="35">
                  <c:v>-1.04</c:v>
                </c:pt>
                <c:pt idx="36">
                  <c:v>-1.06</c:v>
                </c:pt>
                <c:pt idx="37">
                  <c:v>-0.85</c:v>
                </c:pt>
                <c:pt idx="38">
                  <c:v>-0.36</c:v>
                </c:pt>
                <c:pt idx="39">
                  <c:v>-0.26</c:v>
                </c:pt>
                <c:pt idx="40">
                  <c:v>-0.28000000000000003</c:v>
                </c:pt>
                <c:pt idx="41">
                  <c:v>-0.25</c:v>
                </c:pt>
                <c:pt idx="42">
                  <c:v>-0.23</c:v>
                </c:pt>
                <c:pt idx="43">
                  <c:v>-0.09</c:v>
                </c:pt>
                <c:pt idx="44">
                  <c:v>0</c:v>
                </c:pt>
              </c:numCache>
            </c:numRef>
          </c:yVal>
          <c:smooth val="1"/>
          <c:extLst xmlns:c16r2="http://schemas.microsoft.com/office/drawing/2015/06/chart">
            <c:ext xmlns:c16="http://schemas.microsoft.com/office/drawing/2014/chart" uri="{C3380CC4-5D6E-409C-BE32-E72D297353CC}">
              <c16:uniqueId val="{00000000-5DD9-4EFA-9F1B-1F59CF9864DA}"/>
            </c:ext>
          </c:extLst>
        </c:ser>
        <c:ser>
          <c:idx val="1"/>
          <c:order val="1"/>
          <c:tx>
            <c:v>Water Level</c:v>
          </c:tx>
          <c:spPr>
            <a:ln w="19050" cap="rnd">
              <a:solidFill>
                <a:srgbClr val="0000CC"/>
              </a:solidFill>
              <a:round/>
            </a:ln>
            <a:effectLst/>
          </c:spPr>
          <c:marker>
            <c:symbol val="none"/>
          </c:marker>
          <c:xVal>
            <c:numRef>
              <c:f>'[1]2020-01'!$A$11:$A$55</c:f>
              <c:numCache>
                <c:formatCode>General</c:formatCode>
                <c:ptCount val="45"/>
                <c:pt idx="0">
                  <c:v>0</c:v>
                </c:pt>
                <c:pt idx="1">
                  <c:v>1</c:v>
                </c:pt>
                <c:pt idx="2">
                  <c:v>2</c:v>
                </c:pt>
                <c:pt idx="3">
                  <c:v>3</c:v>
                </c:pt>
                <c:pt idx="4">
                  <c:v>4</c:v>
                </c:pt>
                <c:pt idx="5">
                  <c:v>5</c:v>
                </c:pt>
                <c:pt idx="6">
                  <c:v>6</c:v>
                </c:pt>
                <c:pt idx="7">
                  <c:v>7</c:v>
                </c:pt>
                <c:pt idx="8">
                  <c:v>8</c:v>
                </c:pt>
                <c:pt idx="9">
                  <c:v>9</c:v>
                </c:pt>
                <c:pt idx="10">
                  <c:v>10</c:v>
                </c:pt>
                <c:pt idx="11">
                  <c:v>11</c:v>
                </c:pt>
                <c:pt idx="12">
                  <c:v>12.44</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42.38</c:v>
                </c:pt>
                <c:pt idx="44">
                  <c:v>43</c:v>
                </c:pt>
              </c:numCache>
            </c:numRef>
          </c:xVal>
          <c:yVal>
            <c:numRef>
              <c:f>'[1]2020-01'!$I$11:$I$55</c:f>
              <c:numCache>
                <c:formatCode>General</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1"/>
          <c:extLst xmlns:c16r2="http://schemas.microsoft.com/office/drawing/2015/06/chart">
            <c:ext xmlns:c16="http://schemas.microsoft.com/office/drawing/2014/chart" uri="{C3380CC4-5D6E-409C-BE32-E72D297353CC}">
              <c16:uniqueId val="{00000001-5DD9-4EFA-9F1B-1F59CF9864DA}"/>
            </c:ext>
          </c:extLst>
        </c:ser>
        <c:dLbls>
          <c:showLegendKey val="0"/>
          <c:showVal val="0"/>
          <c:showCatName val="0"/>
          <c:showSerName val="0"/>
          <c:showPercent val="0"/>
          <c:showBubbleSize val="0"/>
        </c:dLbls>
        <c:axId val="-1456291648"/>
        <c:axId val="-1456286752"/>
      </c:scatterChart>
      <c:valAx>
        <c:axId val="-1456291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PH" sz="1200"/>
                  <a:t>Width (m)</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6286752"/>
        <c:crosses val="autoZero"/>
        <c:crossBetween val="midCat"/>
      </c:valAx>
      <c:valAx>
        <c:axId val="-145628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PH" sz="1200"/>
                  <a:t>Depth</a:t>
                </a:r>
                <a:r>
                  <a:rPr lang="en-PH" sz="1200" baseline="0"/>
                  <a:t> (m)</a:t>
                </a:r>
                <a:endParaRPr lang="en-PH" sz="1200"/>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6291648"/>
        <c:crosses val="autoZero"/>
        <c:crossBetween val="midCat"/>
      </c:valAx>
      <c:spPr>
        <a:noFill/>
        <a:ln>
          <a:noFill/>
        </a:ln>
        <a:effectLst/>
      </c:spPr>
    </c:plotArea>
    <c:legend>
      <c:legendPos val="r"/>
      <c:layout>
        <c:manualLayout>
          <c:xMode val="edge"/>
          <c:yMode val="edge"/>
          <c:x val="0.79224039570537641"/>
          <c:y val="0.24498137388833108"/>
          <c:w val="0.1631836931663608"/>
          <c:h val="0.1520869892580148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i="1" u="none" strike="noStrike" baseline="0">
                <a:effectLst/>
                <a:latin typeface="Arial" panose="020B0604020202020204" pitchFamily="34" charset="0"/>
                <a:cs typeface="Arial" panose="020B0604020202020204" pitchFamily="34" charset="0"/>
              </a:rPr>
              <a:t>Flow Measurements - Feb 4,2020 (10:57am - 11:09am)</a:t>
            </a:r>
            <a:endParaRPr lang="en-PH" b="1" i="1">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874632679921825E-2"/>
          <c:y val="0.13461175400463141"/>
          <c:w val="0.68831286917222467"/>
          <c:h val="0.69981464348746236"/>
        </c:manualLayout>
      </c:layout>
      <c:scatterChart>
        <c:scatterStyle val="smoothMarker"/>
        <c:varyColors val="0"/>
        <c:ser>
          <c:idx val="0"/>
          <c:order val="0"/>
          <c:tx>
            <c:v>Cross - Section</c:v>
          </c:tx>
          <c:spPr>
            <a:ln w="34925" cap="rnd">
              <a:solidFill>
                <a:srgbClr val="C00000"/>
              </a:solidFill>
              <a:round/>
            </a:ln>
            <a:effectLst/>
          </c:spPr>
          <c:marker>
            <c:symbol val="none"/>
          </c:marker>
          <c:xVal>
            <c:numRef>
              <c:f>'[1]2020-02'!$A$11:$A$55</c:f>
              <c:numCache>
                <c:formatCode>General</c:formatCode>
                <c:ptCount val="45"/>
                <c:pt idx="0">
                  <c:v>0</c:v>
                </c:pt>
                <c:pt idx="1">
                  <c:v>1</c:v>
                </c:pt>
                <c:pt idx="2">
                  <c:v>2</c:v>
                </c:pt>
                <c:pt idx="3">
                  <c:v>3</c:v>
                </c:pt>
                <c:pt idx="4">
                  <c:v>4</c:v>
                </c:pt>
                <c:pt idx="5">
                  <c:v>5</c:v>
                </c:pt>
                <c:pt idx="6">
                  <c:v>6</c:v>
                </c:pt>
                <c:pt idx="7">
                  <c:v>7</c:v>
                </c:pt>
                <c:pt idx="8">
                  <c:v>8</c:v>
                </c:pt>
                <c:pt idx="9">
                  <c:v>9</c:v>
                </c:pt>
                <c:pt idx="10">
                  <c:v>10</c:v>
                </c:pt>
                <c:pt idx="11">
                  <c:v>11</c:v>
                </c:pt>
                <c:pt idx="12">
                  <c:v>12.44</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42.38</c:v>
                </c:pt>
                <c:pt idx="44">
                  <c:v>43</c:v>
                </c:pt>
              </c:numCache>
            </c:numRef>
          </c:xVal>
          <c:yVal>
            <c:numRef>
              <c:f>'[1]2020-02'!$F$11:$F$55</c:f>
              <c:numCache>
                <c:formatCode>General</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-0.06</c:v>
                </c:pt>
                <c:pt idx="14">
                  <c:v>-0.11</c:v>
                </c:pt>
                <c:pt idx="15">
                  <c:v>-0.16</c:v>
                </c:pt>
                <c:pt idx="16">
                  <c:v>-0.19</c:v>
                </c:pt>
                <c:pt idx="17">
                  <c:v>-0.22</c:v>
                </c:pt>
                <c:pt idx="18">
                  <c:v>-0.23</c:v>
                </c:pt>
                <c:pt idx="19">
                  <c:v>-0.26</c:v>
                </c:pt>
                <c:pt idx="20">
                  <c:v>-0.28999999999999998</c:v>
                </c:pt>
                <c:pt idx="21">
                  <c:v>-0.32</c:v>
                </c:pt>
                <c:pt idx="22">
                  <c:v>-0.35</c:v>
                </c:pt>
                <c:pt idx="23">
                  <c:v>-0.39</c:v>
                </c:pt>
                <c:pt idx="24">
                  <c:v>-0.46</c:v>
                </c:pt>
                <c:pt idx="25">
                  <c:v>-0.52</c:v>
                </c:pt>
                <c:pt idx="26">
                  <c:v>-0.62</c:v>
                </c:pt>
                <c:pt idx="27">
                  <c:v>-0.68</c:v>
                </c:pt>
                <c:pt idx="28">
                  <c:v>-0.74</c:v>
                </c:pt>
                <c:pt idx="29">
                  <c:v>-0.81</c:v>
                </c:pt>
                <c:pt idx="30">
                  <c:v>-0.83</c:v>
                </c:pt>
                <c:pt idx="31">
                  <c:v>-0.87</c:v>
                </c:pt>
                <c:pt idx="32">
                  <c:v>-0.92</c:v>
                </c:pt>
                <c:pt idx="33">
                  <c:v>-1.01</c:v>
                </c:pt>
                <c:pt idx="34">
                  <c:v>-1.04</c:v>
                </c:pt>
                <c:pt idx="35">
                  <c:v>-1.03</c:v>
                </c:pt>
                <c:pt idx="36">
                  <c:v>-0.95</c:v>
                </c:pt>
                <c:pt idx="37">
                  <c:v>-0.86</c:v>
                </c:pt>
                <c:pt idx="38">
                  <c:v>-0.32</c:v>
                </c:pt>
                <c:pt idx="39">
                  <c:v>-0.28000000000000003</c:v>
                </c:pt>
                <c:pt idx="40">
                  <c:v>-0.27</c:v>
                </c:pt>
                <c:pt idx="41">
                  <c:v>-0.25</c:v>
                </c:pt>
                <c:pt idx="42">
                  <c:v>-0.23</c:v>
                </c:pt>
                <c:pt idx="43">
                  <c:v>-0.09</c:v>
                </c:pt>
                <c:pt idx="44">
                  <c:v>0</c:v>
                </c:pt>
              </c:numCache>
            </c:numRef>
          </c:yVal>
          <c:smooth val="1"/>
          <c:extLst xmlns:c16r2="http://schemas.microsoft.com/office/drawing/2015/06/chart">
            <c:ext xmlns:c16="http://schemas.microsoft.com/office/drawing/2014/chart" uri="{C3380CC4-5D6E-409C-BE32-E72D297353CC}">
              <c16:uniqueId val="{00000000-CEF5-4968-B3B0-40DE05616F8D}"/>
            </c:ext>
          </c:extLst>
        </c:ser>
        <c:ser>
          <c:idx val="1"/>
          <c:order val="1"/>
          <c:tx>
            <c:v>Water Level</c:v>
          </c:tx>
          <c:spPr>
            <a:ln w="19050" cap="rnd">
              <a:solidFill>
                <a:srgbClr val="0000CC"/>
              </a:solidFill>
              <a:round/>
            </a:ln>
            <a:effectLst/>
          </c:spPr>
          <c:marker>
            <c:symbol val="none"/>
          </c:marker>
          <c:xVal>
            <c:numRef>
              <c:f>'[1]2020-02'!$A$11:$A$55</c:f>
              <c:numCache>
                <c:formatCode>General</c:formatCode>
                <c:ptCount val="45"/>
                <c:pt idx="0">
                  <c:v>0</c:v>
                </c:pt>
                <c:pt idx="1">
                  <c:v>1</c:v>
                </c:pt>
                <c:pt idx="2">
                  <c:v>2</c:v>
                </c:pt>
                <c:pt idx="3">
                  <c:v>3</c:v>
                </c:pt>
                <c:pt idx="4">
                  <c:v>4</c:v>
                </c:pt>
                <c:pt idx="5">
                  <c:v>5</c:v>
                </c:pt>
                <c:pt idx="6">
                  <c:v>6</c:v>
                </c:pt>
                <c:pt idx="7">
                  <c:v>7</c:v>
                </c:pt>
                <c:pt idx="8">
                  <c:v>8</c:v>
                </c:pt>
                <c:pt idx="9">
                  <c:v>9</c:v>
                </c:pt>
                <c:pt idx="10">
                  <c:v>10</c:v>
                </c:pt>
                <c:pt idx="11">
                  <c:v>11</c:v>
                </c:pt>
                <c:pt idx="12">
                  <c:v>12.44</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42.38</c:v>
                </c:pt>
                <c:pt idx="44">
                  <c:v>43</c:v>
                </c:pt>
              </c:numCache>
            </c:numRef>
          </c:xVal>
          <c:yVal>
            <c:numRef>
              <c:f>'[1]2020-02'!$L$11:$L$55</c:f>
              <c:numCache>
                <c:formatCode>General</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1"/>
          <c:extLst xmlns:c16r2="http://schemas.microsoft.com/office/drawing/2015/06/chart">
            <c:ext xmlns:c16="http://schemas.microsoft.com/office/drawing/2014/chart" uri="{C3380CC4-5D6E-409C-BE32-E72D297353CC}">
              <c16:uniqueId val="{00000001-CEF5-4968-B3B0-40DE05616F8D}"/>
            </c:ext>
          </c:extLst>
        </c:ser>
        <c:dLbls>
          <c:showLegendKey val="0"/>
          <c:showVal val="0"/>
          <c:showCatName val="0"/>
          <c:showSerName val="0"/>
          <c:showPercent val="0"/>
          <c:showBubbleSize val="0"/>
        </c:dLbls>
        <c:axId val="-1456285120"/>
        <c:axId val="-1456289472"/>
      </c:scatterChart>
      <c:valAx>
        <c:axId val="-1456285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PH" sz="1200"/>
                  <a:t>Width (m)</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6289472"/>
        <c:crosses val="autoZero"/>
        <c:crossBetween val="midCat"/>
      </c:valAx>
      <c:valAx>
        <c:axId val="-145628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PH" sz="1200"/>
                  <a:t>Depth</a:t>
                </a:r>
                <a:r>
                  <a:rPr lang="en-PH" sz="1200" baseline="0"/>
                  <a:t> (m)</a:t>
                </a:r>
                <a:endParaRPr lang="en-PH" sz="1200"/>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6285120"/>
        <c:crosses val="autoZero"/>
        <c:crossBetween val="midCat"/>
      </c:valAx>
      <c:spPr>
        <a:noFill/>
        <a:ln>
          <a:noFill/>
        </a:ln>
        <a:effectLst/>
      </c:spPr>
    </c:plotArea>
    <c:legend>
      <c:legendPos val="r"/>
      <c:layout>
        <c:manualLayout>
          <c:xMode val="edge"/>
          <c:yMode val="edge"/>
          <c:x val="0.79224039570537641"/>
          <c:y val="0.24498137388833108"/>
          <c:w val="0.18756207821456128"/>
          <c:h val="0.2150105011392967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i="1" u="none" strike="noStrike" baseline="0">
                <a:effectLst/>
                <a:latin typeface="Arial" panose="020B0604020202020204" pitchFamily="34" charset="0"/>
                <a:cs typeface="Arial" panose="020B0604020202020204" pitchFamily="34" charset="0"/>
              </a:rPr>
              <a:t>Flow Measurements - Feb 11,2020 (10:38am - 11:01am)</a:t>
            </a:r>
            <a:endParaRPr lang="en-PH" b="1" i="1">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874632679921825E-2"/>
          <c:y val="0.13461175400463141"/>
          <c:w val="0.68831286917222467"/>
          <c:h val="0.69981464348746236"/>
        </c:manualLayout>
      </c:layout>
      <c:scatterChart>
        <c:scatterStyle val="smoothMarker"/>
        <c:varyColors val="0"/>
        <c:ser>
          <c:idx val="0"/>
          <c:order val="0"/>
          <c:tx>
            <c:v>Cross - Section</c:v>
          </c:tx>
          <c:spPr>
            <a:ln w="34925" cap="rnd">
              <a:solidFill>
                <a:srgbClr val="C00000"/>
              </a:solidFill>
              <a:round/>
            </a:ln>
            <a:effectLst/>
          </c:spPr>
          <c:marker>
            <c:symbol val="none"/>
          </c:marker>
          <c:xVal>
            <c:numRef>
              <c:f>'[1]2020-03'!$A$11:$A$54</c:f>
              <c:numCache>
                <c:formatCode>General</c:formatCod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42.37</c:v>
                </c:pt>
              </c:numCache>
            </c:numRef>
          </c:xVal>
          <c:yVal>
            <c:numRef>
              <c:f>'[1]2020-03'!$F$11:$F$54</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-0.08</c:v>
                </c:pt>
                <c:pt idx="12">
                  <c:v>-0.15</c:v>
                </c:pt>
                <c:pt idx="13">
                  <c:v>-0.23</c:v>
                </c:pt>
                <c:pt idx="14">
                  <c:v>-0.28999999999999998</c:v>
                </c:pt>
                <c:pt idx="15">
                  <c:v>-0.35</c:v>
                </c:pt>
                <c:pt idx="16">
                  <c:v>-0.37</c:v>
                </c:pt>
                <c:pt idx="17">
                  <c:v>-0.42</c:v>
                </c:pt>
                <c:pt idx="18">
                  <c:v>-0.44</c:v>
                </c:pt>
                <c:pt idx="19">
                  <c:v>-0.46</c:v>
                </c:pt>
                <c:pt idx="20">
                  <c:v>-0.5</c:v>
                </c:pt>
                <c:pt idx="21">
                  <c:v>-0.51</c:v>
                </c:pt>
                <c:pt idx="22">
                  <c:v>-0.54</c:v>
                </c:pt>
                <c:pt idx="23">
                  <c:v>-0.59</c:v>
                </c:pt>
                <c:pt idx="24">
                  <c:v>-0.64</c:v>
                </c:pt>
                <c:pt idx="25">
                  <c:v>-0.72</c:v>
                </c:pt>
                <c:pt idx="26">
                  <c:v>-0.82</c:v>
                </c:pt>
                <c:pt idx="27">
                  <c:v>-0.87</c:v>
                </c:pt>
                <c:pt idx="28">
                  <c:v>-0.95</c:v>
                </c:pt>
                <c:pt idx="29">
                  <c:v>-1.02</c:v>
                </c:pt>
                <c:pt idx="30">
                  <c:v>-1.06</c:v>
                </c:pt>
                <c:pt idx="31">
                  <c:v>-1.07</c:v>
                </c:pt>
                <c:pt idx="32">
                  <c:v>-1.1200000000000001</c:v>
                </c:pt>
                <c:pt idx="33">
                  <c:v>-1.21</c:v>
                </c:pt>
                <c:pt idx="34">
                  <c:v>-1.23</c:v>
                </c:pt>
                <c:pt idx="35">
                  <c:v>-1.3</c:v>
                </c:pt>
                <c:pt idx="36">
                  <c:v>-1.1200000000000001</c:v>
                </c:pt>
                <c:pt idx="37">
                  <c:v>-0.93</c:v>
                </c:pt>
                <c:pt idx="38">
                  <c:v>-0.56000000000000005</c:v>
                </c:pt>
                <c:pt idx="39">
                  <c:v>-0.52</c:v>
                </c:pt>
                <c:pt idx="40">
                  <c:v>-0.5</c:v>
                </c:pt>
                <c:pt idx="41">
                  <c:v>-0.34</c:v>
                </c:pt>
                <c:pt idx="42">
                  <c:v>-0.37</c:v>
                </c:pt>
                <c:pt idx="43">
                  <c:v>0</c:v>
                </c:pt>
              </c:numCache>
            </c:numRef>
          </c:yVal>
          <c:smooth val="1"/>
          <c:extLst xmlns:c16r2="http://schemas.microsoft.com/office/drawing/2015/06/chart">
            <c:ext xmlns:c16="http://schemas.microsoft.com/office/drawing/2014/chart" uri="{C3380CC4-5D6E-409C-BE32-E72D297353CC}">
              <c16:uniqueId val="{00000000-F45E-4B6C-B05F-957CFE5A873A}"/>
            </c:ext>
          </c:extLst>
        </c:ser>
        <c:ser>
          <c:idx val="1"/>
          <c:order val="1"/>
          <c:tx>
            <c:v>Water Level</c:v>
          </c:tx>
          <c:spPr>
            <a:ln w="19050" cap="rnd">
              <a:solidFill>
                <a:srgbClr val="0000CC"/>
              </a:solidFill>
              <a:round/>
            </a:ln>
            <a:effectLst/>
          </c:spPr>
          <c:marker>
            <c:symbol val="none"/>
          </c:marker>
          <c:xVal>
            <c:numRef>
              <c:f>'[1]2020-03'!$A$11:$A$54</c:f>
              <c:numCache>
                <c:formatCode>General</c:formatCod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42.37</c:v>
                </c:pt>
              </c:numCache>
            </c:numRef>
          </c:xVal>
          <c:yVal>
            <c:numRef>
              <c:f>'[1]2020-03'!$N$11:$N$54</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1"/>
          <c:extLst xmlns:c16r2="http://schemas.microsoft.com/office/drawing/2015/06/chart">
            <c:ext xmlns:c16="http://schemas.microsoft.com/office/drawing/2014/chart" uri="{C3380CC4-5D6E-409C-BE32-E72D297353CC}">
              <c16:uniqueId val="{00000001-F45E-4B6C-B05F-957CFE5A873A}"/>
            </c:ext>
          </c:extLst>
        </c:ser>
        <c:dLbls>
          <c:showLegendKey val="0"/>
          <c:showVal val="0"/>
          <c:showCatName val="0"/>
          <c:showSerName val="0"/>
          <c:showPercent val="0"/>
          <c:showBubbleSize val="0"/>
        </c:dLbls>
        <c:axId val="-1456290016"/>
        <c:axId val="-1456288928"/>
      </c:scatterChart>
      <c:valAx>
        <c:axId val="-1456290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PH" sz="1200"/>
                  <a:t>Width (m)</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6288928"/>
        <c:crosses val="autoZero"/>
        <c:crossBetween val="midCat"/>
      </c:valAx>
      <c:valAx>
        <c:axId val="-145628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PH" sz="1200"/>
                  <a:t>Depth</a:t>
                </a:r>
                <a:r>
                  <a:rPr lang="en-PH" sz="1200" baseline="0"/>
                  <a:t> (m)</a:t>
                </a:r>
                <a:endParaRPr lang="en-PH" sz="1200"/>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6290016"/>
        <c:crosses val="autoZero"/>
        <c:crossBetween val="midCat"/>
      </c:valAx>
      <c:spPr>
        <a:noFill/>
        <a:ln>
          <a:noFill/>
        </a:ln>
        <a:effectLst/>
      </c:spPr>
    </c:plotArea>
    <c:legend>
      <c:legendPos val="r"/>
      <c:layout>
        <c:manualLayout>
          <c:xMode val="edge"/>
          <c:yMode val="edge"/>
          <c:x val="0.79224039570537641"/>
          <c:y val="0.24498137388833108"/>
          <c:w val="0.18756207821456128"/>
          <c:h val="0.2150105011392967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i="1" u="none" strike="noStrike" baseline="0">
                <a:effectLst/>
                <a:latin typeface="Arial" panose="020B0604020202020204" pitchFamily="34" charset="0"/>
                <a:cs typeface="Arial" panose="020B0604020202020204" pitchFamily="34" charset="0"/>
              </a:rPr>
              <a:t>Flow Measurements - Feb 11,2020 (11:02am - 11:17am)</a:t>
            </a:r>
            <a:endParaRPr lang="en-PH" b="1" i="1">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874632679921825E-2"/>
          <c:y val="0.13461175400463141"/>
          <c:w val="0.68831286917222467"/>
          <c:h val="0.69981464348746236"/>
        </c:manualLayout>
      </c:layout>
      <c:scatterChart>
        <c:scatterStyle val="smoothMarker"/>
        <c:varyColors val="0"/>
        <c:ser>
          <c:idx val="0"/>
          <c:order val="0"/>
          <c:tx>
            <c:v>Cross - Section</c:v>
          </c:tx>
          <c:spPr>
            <a:ln w="34925" cap="rnd">
              <a:solidFill>
                <a:srgbClr val="C00000"/>
              </a:solidFill>
              <a:round/>
            </a:ln>
            <a:effectLst/>
          </c:spPr>
          <c:marker>
            <c:symbol val="none"/>
          </c:marker>
          <c:xVal>
            <c:numRef>
              <c:f>'[1]2020-04'!$A$11:$A$54</c:f>
              <c:numCache>
                <c:formatCode>General</c:formatCod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42.37</c:v>
                </c:pt>
              </c:numCache>
            </c:numRef>
          </c:xVal>
          <c:yVal>
            <c:numRef>
              <c:f>'[1]2020-04'!$F$11:$F$54</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-0.08</c:v>
                </c:pt>
                <c:pt idx="12">
                  <c:v>-0.14000000000000001</c:v>
                </c:pt>
                <c:pt idx="13">
                  <c:v>-0.24</c:v>
                </c:pt>
                <c:pt idx="14">
                  <c:v>-0.28999999999999998</c:v>
                </c:pt>
                <c:pt idx="15">
                  <c:v>-0.32</c:v>
                </c:pt>
                <c:pt idx="16">
                  <c:v>-0.35</c:v>
                </c:pt>
                <c:pt idx="17">
                  <c:v>-0.41</c:v>
                </c:pt>
                <c:pt idx="18">
                  <c:v>-0.39</c:v>
                </c:pt>
                <c:pt idx="19">
                  <c:v>-0.44</c:v>
                </c:pt>
                <c:pt idx="20">
                  <c:v>-0.46</c:v>
                </c:pt>
                <c:pt idx="21">
                  <c:v>-0.5</c:v>
                </c:pt>
                <c:pt idx="22">
                  <c:v>-0.56000000000000005</c:v>
                </c:pt>
                <c:pt idx="23">
                  <c:v>-0.59</c:v>
                </c:pt>
                <c:pt idx="24">
                  <c:v>-0.67</c:v>
                </c:pt>
                <c:pt idx="25">
                  <c:v>-0.7</c:v>
                </c:pt>
                <c:pt idx="26">
                  <c:v>-0.82</c:v>
                </c:pt>
                <c:pt idx="27">
                  <c:v>-0.87</c:v>
                </c:pt>
                <c:pt idx="28">
                  <c:v>-0.91</c:v>
                </c:pt>
                <c:pt idx="29">
                  <c:v>-0.98</c:v>
                </c:pt>
                <c:pt idx="30">
                  <c:v>-1.03</c:v>
                </c:pt>
                <c:pt idx="31">
                  <c:v>-1.1200000000000001</c:v>
                </c:pt>
                <c:pt idx="32">
                  <c:v>-1.02</c:v>
                </c:pt>
                <c:pt idx="33">
                  <c:v>-1.27</c:v>
                </c:pt>
                <c:pt idx="34">
                  <c:v>-1.25</c:v>
                </c:pt>
                <c:pt idx="35">
                  <c:v>-1.25</c:v>
                </c:pt>
                <c:pt idx="36">
                  <c:v>-1.1200000000000001</c:v>
                </c:pt>
                <c:pt idx="37">
                  <c:v>-1.02</c:v>
                </c:pt>
                <c:pt idx="38">
                  <c:v>-0.54</c:v>
                </c:pt>
                <c:pt idx="39">
                  <c:v>-0.52</c:v>
                </c:pt>
                <c:pt idx="40">
                  <c:v>-0.43</c:v>
                </c:pt>
                <c:pt idx="41">
                  <c:v>-0.4</c:v>
                </c:pt>
                <c:pt idx="42">
                  <c:v>-0.37</c:v>
                </c:pt>
                <c:pt idx="43">
                  <c:v>0</c:v>
                </c:pt>
              </c:numCache>
            </c:numRef>
          </c:yVal>
          <c:smooth val="1"/>
          <c:extLst xmlns:c16r2="http://schemas.microsoft.com/office/drawing/2015/06/chart">
            <c:ext xmlns:c16="http://schemas.microsoft.com/office/drawing/2014/chart" uri="{C3380CC4-5D6E-409C-BE32-E72D297353CC}">
              <c16:uniqueId val="{00000000-D863-4F75-A485-76FFEEA78EE3}"/>
            </c:ext>
          </c:extLst>
        </c:ser>
        <c:ser>
          <c:idx val="1"/>
          <c:order val="1"/>
          <c:tx>
            <c:v>Water Level</c:v>
          </c:tx>
          <c:spPr>
            <a:ln w="19050" cap="rnd">
              <a:solidFill>
                <a:srgbClr val="0000CC"/>
              </a:solidFill>
              <a:round/>
            </a:ln>
            <a:effectLst/>
          </c:spPr>
          <c:marker>
            <c:symbol val="none"/>
          </c:marker>
          <c:xVal>
            <c:numRef>
              <c:f>'[1]2020-04'!$A$11:$A$54</c:f>
              <c:numCache>
                <c:formatCode>General</c:formatCod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42.37</c:v>
                </c:pt>
              </c:numCache>
            </c:numRef>
          </c:xVal>
          <c:yVal>
            <c:numRef>
              <c:f>'[1]2020-04'!$J$11:$J$54</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1"/>
          <c:extLst xmlns:c16r2="http://schemas.microsoft.com/office/drawing/2015/06/chart">
            <c:ext xmlns:c16="http://schemas.microsoft.com/office/drawing/2014/chart" uri="{C3380CC4-5D6E-409C-BE32-E72D297353CC}">
              <c16:uniqueId val="{00000001-D863-4F75-A485-76FFEEA78EE3}"/>
            </c:ext>
          </c:extLst>
        </c:ser>
        <c:dLbls>
          <c:showLegendKey val="0"/>
          <c:showVal val="0"/>
          <c:showCatName val="0"/>
          <c:showSerName val="0"/>
          <c:showPercent val="0"/>
          <c:showBubbleSize val="0"/>
        </c:dLbls>
        <c:axId val="-1456288384"/>
        <c:axId val="-1456287840"/>
      </c:scatterChart>
      <c:valAx>
        <c:axId val="-1456288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PH" sz="1200"/>
                  <a:t>Width (m)</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6287840"/>
        <c:crosses val="autoZero"/>
        <c:crossBetween val="midCat"/>
      </c:valAx>
      <c:valAx>
        <c:axId val="-14562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PH" sz="1200"/>
                  <a:t>Depth</a:t>
                </a:r>
                <a:r>
                  <a:rPr lang="en-PH" sz="1200" baseline="0"/>
                  <a:t> (m)</a:t>
                </a:r>
                <a:endParaRPr lang="en-PH" sz="1200"/>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6288384"/>
        <c:crosses val="autoZero"/>
        <c:crossBetween val="midCat"/>
      </c:valAx>
      <c:spPr>
        <a:noFill/>
        <a:ln>
          <a:noFill/>
        </a:ln>
        <a:effectLst/>
      </c:spPr>
    </c:plotArea>
    <c:legend>
      <c:legendPos val="r"/>
      <c:layout>
        <c:manualLayout>
          <c:xMode val="edge"/>
          <c:yMode val="edge"/>
          <c:x val="0.79224039570537641"/>
          <c:y val="0.24498137388833108"/>
          <c:w val="0.18756207821456128"/>
          <c:h val="0.2150105011392967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 4 - 2020-10.44'!$H$14:$H$45</c:f>
              <c:numCache>
                <c:formatCode>General</c:formatCode>
                <c:ptCount val="32"/>
                <c:pt idx="0">
                  <c:v>11.601111501849472</c:v>
                </c:pt>
                <c:pt idx="1">
                  <c:v>12.601112148178244</c:v>
                </c:pt>
                <c:pt idx="2">
                  <c:v>13.601111939506536</c:v>
                </c:pt>
                <c:pt idx="3">
                  <c:v>14.601111730843861</c:v>
                </c:pt>
                <c:pt idx="4">
                  <c:v>15.601112377358538</c:v>
                </c:pt>
                <c:pt idx="5">
                  <c:v>16.601112168609291</c:v>
                </c:pt>
                <c:pt idx="6">
                  <c:v>17.601111959964587</c:v>
                </c:pt>
                <c:pt idx="7">
                  <c:v>18.60111260643297</c:v>
                </c:pt>
                <c:pt idx="8">
                  <c:v>19.60111187933235</c:v>
                </c:pt>
                <c:pt idx="9">
                  <c:v>20.601111670598353</c:v>
                </c:pt>
                <c:pt idx="10">
                  <c:v>21.60111146202691</c:v>
                </c:pt>
                <c:pt idx="11">
                  <c:v>22.601112108505603</c:v>
                </c:pt>
                <c:pt idx="12">
                  <c:v>23.601111899877978</c:v>
                </c:pt>
                <c:pt idx="13">
                  <c:v>24.601111691152578</c:v>
                </c:pt>
                <c:pt idx="14">
                  <c:v>25.601112337636089</c:v>
                </c:pt>
                <c:pt idx="15">
                  <c:v>26.601112129073442</c:v>
                </c:pt>
                <c:pt idx="16">
                  <c:v>27.601111401886847</c:v>
                </c:pt>
                <c:pt idx="17">
                  <c:v>28.601112048373533</c:v>
                </c:pt>
                <c:pt idx="18">
                  <c:v>29.601111839753656</c:v>
                </c:pt>
                <c:pt idx="19">
                  <c:v>30.6011116311347</c:v>
                </c:pt>
                <c:pt idx="20">
                  <c:v>31.601112277524262</c:v>
                </c:pt>
                <c:pt idx="21">
                  <c:v>32.601112068967183</c:v>
                </c:pt>
                <c:pt idx="22">
                  <c:v>33.601111860350443</c:v>
                </c:pt>
                <c:pt idx="23">
                  <c:v>34.601112506841346</c:v>
                </c:pt>
                <c:pt idx="24">
                  <c:v>35.60111229812621</c:v>
                </c:pt>
                <c:pt idx="25">
                  <c:v>36.601111571044747</c:v>
                </c:pt>
                <c:pt idx="26">
                  <c:v>37.601112217597297</c:v>
                </c:pt>
                <c:pt idx="27">
                  <c:v>38.601112008883504</c:v>
                </c:pt>
                <c:pt idx="28">
                  <c:v>39.601111800269678</c:v>
                </c:pt>
                <c:pt idx="29">
                  <c:v>40.601111591656256</c:v>
                </c:pt>
                <c:pt idx="30">
                  <c:v>41.601112238149852</c:v>
                </c:pt>
                <c:pt idx="31">
                  <c:v>42.601112029437544</c:v>
                </c:pt>
              </c:numCache>
            </c:numRef>
          </c:xVal>
          <c:yVal>
            <c:numRef>
              <c:f>'FEB 4 - 2020-10.44'!$I$14:$I$45</c:f>
              <c:numCache>
                <c:formatCode>General</c:formatCode>
                <c:ptCount val="32"/>
                <c:pt idx="0">
                  <c:v>375.70419299999998</c:v>
                </c:pt>
                <c:pt idx="1">
                  <c:v>375.589966</c:v>
                </c:pt>
                <c:pt idx="2">
                  <c:v>375.589966</c:v>
                </c:pt>
                <c:pt idx="3">
                  <c:v>375.589966</c:v>
                </c:pt>
                <c:pt idx="4">
                  <c:v>375.59942599999999</c:v>
                </c:pt>
                <c:pt idx="5">
                  <c:v>375.59942599999999</c:v>
                </c:pt>
                <c:pt idx="6">
                  <c:v>375.59942599999999</c:v>
                </c:pt>
                <c:pt idx="7">
                  <c:v>375.59942599999999</c:v>
                </c:pt>
                <c:pt idx="8">
                  <c:v>375.59942599999999</c:v>
                </c:pt>
                <c:pt idx="9">
                  <c:v>375.59945699999997</c:v>
                </c:pt>
                <c:pt idx="10">
                  <c:v>375.59945699999997</c:v>
                </c:pt>
                <c:pt idx="11">
                  <c:v>375.50320399999998</c:v>
                </c:pt>
                <c:pt idx="12">
                  <c:v>375.50320399999998</c:v>
                </c:pt>
                <c:pt idx="13">
                  <c:v>375.50320399999998</c:v>
                </c:pt>
                <c:pt idx="14">
                  <c:v>375.50320399999998</c:v>
                </c:pt>
                <c:pt idx="15">
                  <c:v>375.58941700000003</c:v>
                </c:pt>
                <c:pt idx="16">
                  <c:v>375.58941700000003</c:v>
                </c:pt>
                <c:pt idx="17">
                  <c:v>375.58941700000003</c:v>
                </c:pt>
                <c:pt idx="18">
                  <c:v>375.58941700000003</c:v>
                </c:pt>
                <c:pt idx="19">
                  <c:v>375.58941700000003</c:v>
                </c:pt>
                <c:pt idx="20">
                  <c:v>375.5</c:v>
                </c:pt>
                <c:pt idx="21">
                  <c:v>375.5</c:v>
                </c:pt>
                <c:pt idx="22">
                  <c:v>375.5</c:v>
                </c:pt>
                <c:pt idx="23">
                  <c:v>375.5</c:v>
                </c:pt>
                <c:pt idx="24">
                  <c:v>375.5</c:v>
                </c:pt>
                <c:pt idx="25">
                  <c:v>375.5</c:v>
                </c:pt>
                <c:pt idx="26">
                  <c:v>375.5</c:v>
                </c:pt>
                <c:pt idx="27">
                  <c:v>375.52096599999999</c:v>
                </c:pt>
                <c:pt idx="28">
                  <c:v>375.52096599999999</c:v>
                </c:pt>
                <c:pt idx="29">
                  <c:v>375.52096599999999</c:v>
                </c:pt>
                <c:pt idx="30">
                  <c:v>375.63406400000002</c:v>
                </c:pt>
                <c:pt idx="31">
                  <c:v>375.63406400000002</c:v>
                </c:pt>
              </c:numCache>
            </c:numRef>
          </c:yVal>
          <c:smooth val="1"/>
          <c:extLst xmlns:c16r2="http://schemas.microsoft.com/office/drawing/2015/06/chart">
            <c:ext xmlns:c16="http://schemas.microsoft.com/office/drawing/2014/chart" uri="{C3380CC4-5D6E-409C-BE32-E72D297353CC}">
              <c16:uniqueId val="{00000000-9B60-4CBF-BF94-875CF66D703C}"/>
            </c:ext>
          </c:extLst>
        </c:ser>
        <c:dLbls>
          <c:showLegendKey val="0"/>
          <c:showVal val="0"/>
          <c:showCatName val="0"/>
          <c:showSerName val="0"/>
          <c:showPercent val="0"/>
          <c:showBubbleSize val="0"/>
        </c:dLbls>
        <c:axId val="-1458238000"/>
        <c:axId val="-1458241264"/>
      </c:scatterChart>
      <c:valAx>
        <c:axId val="-145823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41264"/>
        <c:crosses val="autoZero"/>
        <c:crossBetween val="midCat"/>
      </c:valAx>
      <c:valAx>
        <c:axId val="-1458241264"/>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8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INTEGRATION!$H$2:$H$13</c:f>
              <c:numCache>
                <c:formatCode>General</c:formatCode>
                <c:ptCount val="12"/>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numCache>
            </c:numRef>
          </c:xVal>
          <c:yVal>
            <c:numRef>
              <c:f>INTEGRATION!$I$2:$I$13</c:f>
              <c:numCache>
                <c:formatCode>General</c:formatCode>
                <c:ptCount val="12"/>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numCache>
            </c:numRef>
          </c:yVal>
          <c:smooth val="1"/>
          <c:extLst xmlns:c16r2="http://schemas.microsoft.com/office/drawing/2015/06/chart">
            <c:ext xmlns:c16="http://schemas.microsoft.com/office/drawing/2014/chart" uri="{C3380CC4-5D6E-409C-BE32-E72D297353CC}">
              <c16:uniqueId val="{00000000-AAC4-4C7E-AB86-B1733BD1ADBF}"/>
            </c:ext>
          </c:extLst>
        </c:ser>
        <c:dLbls>
          <c:showLegendKey val="0"/>
          <c:showVal val="0"/>
          <c:showCatName val="0"/>
          <c:showSerName val="0"/>
          <c:showPercent val="0"/>
          <c:showBubbleSize val="0"/>
        </c:dLbls>
        <c:axId val="-1456285664"/>
        <c:axId val="-1456292192"/>
      </c:scatterChart>
      <c:valAx>
        <c:axId val="-1456285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92192"/>
        <c:crosses val="autoZero"/>
        <c:crossBetween val="midCat"/>
      </c:valAx>
      <c:valAx>
        <c:axId val="-145629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85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INTEGRATION!$H$14:$H$45</c:f>
              <c:numCache>
                <c:formatCode>General</c:formatCode>
                <c:ptCount val="32"/>
                <c:pt idx="0">
                  <c:v>11.601111501849472</c:v>
                </c:pt>
                <c:pt idx="1">
                  <c:v>12.601112148178244</c:v>
                </c:pt>
                <c:pt idx="2">
                  <c:v>13.601111939506536</c:v>
                </c:pt>
                <c:pt idx="3">
                  <c:v>14.601111730843861</c:v>
                </c:pt>
                <c:pt idx="4">
                  <c:v>15.601112377358538</c:v>
                </c:pt>
                <c:pt idx="5">
                  <c:v>16.601112168609291</c:v>
                </c:pt>
                <c:pt idx="6">
                  <c:v>17.601111959964587</c:v>
                </c:pt>
                <c:pt idx="7">
                  <c:v>18.60111260643297</c:v>
                </c:pt>
                <c:pt idx="8">
                  <c:v>19.60111187933235</c:v>
                </c:pt>
                <c:pt idx="9">
                  <c:v>20.601111670598353</c:v>
                </c:pt>
                <c:pt idx="10">
                  <c:v>21.60111146202691</c:v>
                </c:pt>
                <c:pt idx="11">
                  <c:v>22.601112108505603</c:v>
                </c:pt>
                <c:pt idx="12">
                  <c:v>23.601111899877978</c:v>
                </c:pt>
                <c:pt idx="13">
                  <c:v>24.601111691152578</c:v>
                </c:pt>
                <c:pt idx="14">
                  <c:v>25.601112337636089</c:v>
                </c:pt>
                <c:pt idx="15">
                  <c:v>26.601112129073442</c:v>
                </c:pt>
                <c:pt idx="16">
                  <c:v>27.601111401886847</c:v>
                </c:pt>
                <c:pt idx="17">
                  <c:v>28.601112048373533</c:v>
                </c:pt>
                <c:pt idx="18">
                  <c:v>29.601111839753656</c:v>
                </c:pt>
                <c:pt idx="19">
                  <c:v>30.6011116311347</c:v>
                </c:pt>
                <c:pt idx="20">
                  <c:v>31.601112277524262</c:v>
                </c:pt>
                <c:pt idx="21">
                  <c:v>32.601112068967183</c:v>
                </c:pt>
                <c:pt idx="22">
                  <c:v>33.601111860350443</c:v>
                </c:pt>
                <c:pt idx="23">
                  <c:v>34.601112506841346</c:v>
                </c:pt>
                <c:pt idx="24">
                  <c:v>35.60111229812621</c:v>
                </c:pt>
                <c:pt idx="25">
                  <c:v>36.601111571044747</c:v>
                </c:pt>
                <c:pt idx="26">
                  <c:v>37.601112217597297</c:v>
                </c:pt>
                <c:pt idx="27">
                  <c:v>38.601112008883504</c:v>
                </c:pt>
                <c:pt idx="28">
                  <c:v>39.601111800269678</c:v>
                </c:pt>
                <c:pt idx="29">
                  <c:v>40.601111591656256</c:v>
                </c:pt>
                <c:pt idx="30">
                  <c:v>41.601112238149852</c:v>
                </c:pt>
                <c:pt idx="31">
                  <c:v>42.601112029437544</c:v>
                </c:pt>
              </c:numCache>
            </c:numRef>
          </c:xVal>
          <c:yVal>
            <c:numRef>
              <c:f>INTEGRATION!$I$14:$I$45</c:f>
              <c:numCache>
                <c:formatCode>General</c:formatCode>
                <c:ptCount val="32"/>
                <c:pt idx="0">
                  <c:v>375.70419299999998</c:v>
                </c:pt>
                <c:pt idx="1">
                  <c:v>375.589966</c:v>
                </c:pt>
                <c:pt idx="2">
                  <c:v>375.589966</c:v>
                </c:pt>
                <c:pt idx="3">
                  <c:v>375.589966</c:v>
                </c:pt>
                <c:pt idx="4">
                  <c:v>375.59942599999999</c:v>
                </c:pt>
                <c:pt idx="5">
                  <c:v>375.59942599999999</c:v>
                </c:pt>
                <c:pt idx="6">
                  <c:v>375.59942599999999</c:v>
                </c:pt>
                <c:pt idx="7">
                  <c:v>375.59942599999999</c:v>
                </c:pt>
                <c:pt idx="8">
                  <c:v>375.59942599999999</c:v>
                </c:pt>
                <c:pt idx="9">
                  <c:v>375.59945699999997</c:v>
                </c:pt>
                <c:pt idx="10">
                  <c:v>375.59945699999997</c:v>
                </c:pt>
                <c:pt idx="11">
                  <c:v>375.50320399999998</c:v>
                </c:pt>
                <c:pt idx="12">
                  <c:v>375.50320399999998</c:v>
                </c:pt>
                <c:pt idx="13">
                  <c:v>375.50320399999998</c:v>
                </c:pt>
                <c:pt idx="14">
                  <c:v>375.50320399999998</c:v>
                </c:pt>
                <c:pt idx="15">
                  <c:v>375.58941700000003</c:v>
                </c:pt>
                <c:pt idx="16">
                  <c:v>375.58941700000003</c:v>
                </c:pt>
                <c:pt idx="17">
                  <c:v>375.58941700000003</c:v>
                </c:pt>
                <c:pt idx="18">
                  <c:v>375.58941700000003</c:v>
                </c:pt>
                <c:pt idx="19">
                  <c:v>375.58941700000003</c:v>
                </c:pt>
                <c:pt idx="20">
                  <c:v>375.5</c:v>
                </c:pt>
                <c:pt idx="21">
                  <c:v>375.5</c:v>
                </c:pt>
                <c:pt idx="22">
                  <c:v>375.5</c:v>
                </c:pt>
                <c:pt idx="23">
                  <c:v>375.5</c:v>
                </c:pt>
                <c:pt idx="24">
                  <c:v>375.5</c:v>
                </c:pt>
                <c:pt idx="25">
                  <c:v>375.5</c:v>
                </c:pt>
                <c:pt idx="26">
                  <c:v>375.5</c:v>
                </c:pt>
                <c:pt idx="27">
                  <c:v>375.52096599999999</c:v>
                </c:pt>
                <c:pt idx="28">
                  <c:v>375.52096599999999</c:v>
                </c:pt>
                <c:pt idx="29">
                  <c:v>375.52096599999999</c:v>
                </c:pt>
                <c:pt idx="30">
                  <c:v>375.63406400000002</c:v>
                </c:pt>
                <c:pt idx="31">
                  <c:v>375.63406400000002</c:v>
                </c:pt>
              </c:numCache>
            </c:numRef>
          </c:yVal>
          <c:smooth val="1"/>
          <c:extLst xmlns:c16r2="http://schemas.microsoft.com/office/drawing/2015/06/chart">
            <c:ext xmlns:c16="http://schemas.microsoft.com/office/drawing/2014/chart" uri="{C3380CC4-5D6E-409C-BE32-E72D297353CC}">
              <c16:uniqueId val="{00000000-FD8A-4C32-8344-BE0EA04E6FB3}"/>
            </c:ext>
          </c:extLst>
        </c:ser>
        <c:dLbls>
          <c:showLegendKey val="0"/>
          <c:showVal val="0"/>
          <c:showCatName val="0"/>
          <c:showSerName val="0"/>
          <c:showPercent val="0"/>
          <c:showBubbleSize val="0"/>
        </c:dLbls>
        <c:axId val="-1456291104"/>
        <c:axId val="-1456290560"/>
      </c:scatterChart>
      <c:valAx>
        <c:axId val="-145629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90560"/>
        <c:crosses val="autoZero"/>
        <c:crossBetween val="midCat"/>
      </c:valAx>
      <c:valAx>
        <c:axId val="-1456290560"/>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91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INTEGRATION!$H$46:$H$57</c:f>
              <c:numCache>
                <c:formatCode>General</c:formatCode>
                <c:ptCount val="12"/>
                <c:pt idx="0">
                  <c:v>43.19420715594557</c:v>
                </c:pt>
                <c:pt idx="1">
                  <c:v>44.194207028421822</c:v>
                </c:pt>
                <c:pt idx="2">
                  <c:v>45.194206900808204</c:v>
                </c:pt>
                <c:pt idx="3">
                  <c:v>46.19420710984145</c:v>
                </c:pt>
                <c:pt idx="4">
                  <c:v>47.194206982344333</c:v>
                </c:pt>
                <c:pt idx="5">
                  <c:v>48.194206854816009</c:v>
                </c:pt>
                <c:pt idx="6">
                  <c:v>49.194206727234814</c:v>
                </c:pt>
                <c:pt idx="7">
                  <c:v>50.194206936395886</c:v>
                </c:pt>
                <c:pt idx="8">
                  <c:v>51.194206808827872</c:v>
                </c:pt>
                <c:pt idx="9">
                  <c:v>52.194206681266124</c:v>
                </c:pt>
                <c:pt idx="10">
                  <c:v>53.194207408974755</c:v>
                </c:pt>
                <c:pt idx="11">
                  <c:v>54.194206762953804</c:v>
                </c:pt>
              </c:numCache>
            </c:numRef>
          </c:xVal>
          <c:yVal>
            <c:numRef>
              <c:f>INTEGRATION!$I$46:$I$57</c:f>
              <c:numCache>
                <c:formatCode>General</c:formatCode>
                <c:ptCount val="12"/>
                <c:pt idx="0">
                  <c:v>375.63406400000002</c:v>
                </c:pt>
                <c:pt idx="1">
                  <c:v>376.196686</c:v>
                </c:pt>
                <c:pt idx="2">
                  <c:v>376.196686</c:v>
                </c:pt>
                <c:pt idx="3">
                  <c:v>376.196686</c:v>
                </c:pt>
                <c:pt idx="4">
                  <c:v>376.196686</c:v>
                </c:pt>
                <c:pt idx="5">
                  <c:v>376.196686</c:v>
                </c:pt>
                <c:pt idx="6">
                  <c:v>376.196686</c:v>
                </c:pt>
                <c:pt idx="7">
                  <c:v>377.40631100000002</c:v>
                </c:pt>
                <c:pt idx="8">
                  <c:v>378.16290300000003</c:v>
                </c:pt>
                <c:pt idx="9">
                  <c:v>378.16290300000003</c:v>
                </c:pt>
                <c:pt idx="10">
                  <c:v>378.16290300000003</c:v>
                </c:pt>
                <c:pt idx="11">
                  <c:v>378.16290300000003</c:v>
                </c:pt>
              </c:numCache>
            </c:numRef>
          </c:yVal>
          <c:smooth val="1"/>
          <c:extLst xmlns:c16r2="http://schemas.microsoft.com/office/drawing/2015/06/chart">
            <c:ext xmlns:c16="http://schemas.microsoft.com/office/drawing/2014/chart" uri="{C3380CC4-5D6E-409C-BE32-E72D297353CC}">
              <c16:uniqueId val="{00000000-9AF3-468E-8419-C831C962BD51}"/>
            </c:ext>
          </c:extLst>
        </c:ser>
        <c:dLbls>
          <c:showLegendKey val="0"/>
          <c:showVal val="0"/>
          <c:showCatName val="0"/>
          <c:showSerName val="0"/>
          <c:showPercent val="0"/>
          <c:showBubbleSize val="0"/>
        </c:dLbls>
        <c:axId val="-1456472512"/>
        <c:axId val="-1456473056"/>
      </c:scatterChart>
      <c:valAx>
        <c:axId val="-145647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3056"/>
        <c:crosses val="autoZero"/>
        <c:crossBetween val="midCat"/>
      </c:valAx>
      <c:valAx>
        <c:axId val="-1456473056"/>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2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 section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11"/>
            <c:marker>
              <c:symbol val="triangle"/>
              <c:size val="10"/>
              <c:spPr>
                <a:solidFill>
                  <a:srgbClr val="FF0000"/>
                </a:solidFill>
                <a:ln w="9525">
                  <a:noFill/>
                </a:ln>
                <a:effectLst/>
              </c:spPr>
            </c:marker>
            <c:bubble3D val="0"/>
            <c:extLst xmlns:c16r2="http://schemas.microsoft.com/office/drawing/2015/06/chart">
              <c:ext xmlns:c16="http://schemas.microsoft.com/office/drawing/2014/chart" uri="{C3380CC4-5D6E-409C-BE32-E72D297353CC}">
                <c16:uniqueId val="{00000004-4279-4ED5-98E7-29A0265F73AC}"/>
              </c:ext>
            </c:extLst>
          </c:dPt>
          <c:dPt>
            <c:idx val="45"/>
            <c:marker>
              <c:symbol val="triangle"/>
              <c:size val="10"/>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5-4279-4ED5-98E7-29A0265F73AC}"/>
              </c:ext>
            </c:extLst>
          </c:dPt>
          <c:xVal>
            <c:numRef>
              <c:f>INTEGRATION!$H$2:$H$57</c:f>
              <c:numCache>
                <c:formatCode>General</c:formatCode>
                <c:ptCount val="56"/>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pt idx="12">
                  <c:v>11.601111501849472</c:v>
                </c:pt>
                <c:pt idx="13">
                  <c:v>12.601112148178244</c:v>
                </c:pt>
                <c:pt idx="14">
                  <c:v>13.601111939506536</c:v>
                </c:pt>
                <c:pt idx="15">
                  <c:v>14.601111730843861</c:v>
                </c:pt>
                <c:pt idx="16">
                  <c:v>15.601112377358538</c:v>
                </c:pt>
                <c:pt idx="17">
                  <c:v>16.601112168609291</c:v>
                </c:pt>
                <c:pt idx="18">
                  <c:v>17.601111959964587</c:v>
                </c:pt>
                <c:pt idx="19">
                  <c:v>18.60111260643297</c:v>
                </c:pt>
                <c:pt idx="20">
                  <c:v>19.60111187933235</c:v>
                </c:pt>
                <c:pt idx="21">
                  <c:v>20.601111670598353</c:v>
                </c:pt>
                <c:pt idx="22">
                  <c:v>21.60111146202691</c:v>
                </c:pt>
                <c:pt idx="23">
                  <c:v>22.601112108505603</c:v>
                </c:pt>
                <c:pt idx="24">
                  <c:v>23.601111899877978</c:v>
                </c:pt>
                <c:pt idx="25">
                  <c:v>24.601111691152578</c:v>
                </c:pt>
                <c:pt idx="26">
                  <c:v>25.601112337636089</c:v>
                </c:pt>
                <c:pt idx="27">
                  <c:v>26.601112129073442</c:v>
                </c:pt>
                <c:pt idx="28">
                  <c:v>27.601111401886847</c:v>
                </c:pt>
                <c:pt idx="29">
                  <c:v>28.601112048373533</c:v>
                </c:pt>
                <c:pt idx="30">
                  <c:v>29.601111839753656</c:v>
                </c:pt>
                <c:pt idx="31">
                  <c:v>30.6011116311347</c:v>
                </c:pt>
                <c:pt idx="32">
                  <c:v>31.601112277524262</c:v>
                </c:pt>
                <c:pt idx="33">
                  <c:v>32.601112068967183</c:v>
                </c:pt>
                <c:pt idx="34">
                  <c:v>33.601111860350443</c:v>
                </c:pt>
                <c:pt idx="35">
                  <c:v>34.601112506841346</c:v>
                </c:pt>
                <c:pt idx="36">
                  <c:v>35.60111229812621</c:v>
                </c:pt>
                <c:pt idx="37">
                  <c:v>36.601111571044747</c:v>
                </c:pt>
                <c:pt idx="38">
                  <c:v>37.601112217597297</c:v>
                </c:pt>
                <c:pt idx="39">
                  <c:v>38.601112008883504</c:v>
                </c:pt>
                <c:pt idx="40">
                  <c:v>39.601111800269678</c:v>
                </c:pt>
                <c:pt idx="41">
                  <c:v>40.601111591656256</c:v>
                </c:pt>
                <c:pt idx="42">
                  <c:v>41.601112238149852</c:v>
                </c:pt>
                <c:pt idx="43">
                  <c:v>42.601112029437544</c:v>
                </c:pt>
                <c:pt idx="44">
                  <c:v>43.19420715594557</c:v>
                </c:pt>
                <c:pt idx="45">
                  <c:v>44.194207028421822</c:v>
                </c:pt>
                <c:pt idx="46">
                  <c:v>45.194206900808204</c:v>
                </c:pt>
                <c:pt idx="47">
                  <c:v>46.19420710984145</c:v>
                </c:pt>
                <c:pt idx="48">
                  <c:v>47.194206982344333</c:v>
                </c:pt>
                <c:pt idx="49">
                  <c:v>48.194206854816009</c:v>
                </c:pt>
                <c:pt idx="50">
                  <c:v>49.194206727234814</c:v>
                </c:pt>
                <c:pt idx="51">
                  <c:v>50.194206936395886</c:v>
                </c:pt>
                <c:pt idx="52">
                  <c:v>51.194206808827872</c:v>
                </c:pt>
                <c:pt idx="53">
                  <c:v>52.194206681266124</c:v>
                </c:pt>
                <c:pt idx="54">
                  <c:v>53.194207408974755</c:v>
                </c:pt>
                <c:pt idx="55">
                  <c:v>54.194206762953804</c:v>
                </c:pt>
              </c:numCache>
            </c:numRef>
          </c:xVal>
          <c:yVal>
            <c:numRef>
              <c:f>INTEGRATION!$I$2:$I$57</c:f>
              <c:numCache>
                <c:formatCode>General</c:formatCode>
                <c:ptCount val="56"/>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pt idx="12">
                  <c:v>375.70419299999998</c:v>
                </c:pt>
                <c:pt idx="13">
                  <c:v>375.589966</c:v>
                </c:pt>
                <c:pt idx="14">
                  <c:v>375.589966</c:v>
                </c:pt>
                <c:pt idx="15">
                  <c:v>375.589966</c:v>
                </c:pt>
                <c:pt idx="16">
                  <c:v>375.59942599999999</c:v>
                </c:pt>
                <c:pt idx="17">
                  <c:v>375.59942599999999</c:v>
                </c:pt>
                <c:pt idx="18">
                  <c:v>375.59942599999999</c:v>
                </c:pt>
                <c:pt idx="19">
                  <c:v>375.59942599999999</c:v>
                </c:pt>
                <c:pt idx="20">
                  <c:v>375.59942599999999</c:v>
                </c:pt>
                <c:pt idx="21">
                  <c:v>375.59945699999997</c:v>
                </c:pt>
                <c:pt idx="22">
                  <c:v>375.59945699999997</c:v>
                </c:pt>
                <c:pt idx="23">
                  <c:v>375.50320399999998</c:v>
                </c:pt>
                <c:pt idx="24">
                  <c:v>375.50320399999998</c:v>
                </c:pt>
                <c:pt idx="25">
                  <c:v>375.50320399999998</c:v>
                </c:pt>
                <c:pt idx="26">
                  <c:v>375.50320399999998</c:v>
                </c:pt>
                <c:pt idx="27">
                  <c:v>375.58941700000003</c:v>
                </c:pt>
                <c:pt idx="28">
                  <c:v>375.58941700000003</c:v>
                </c:pt>
                <c:pt idx="29">
                  <c:v>375.58941700000003</c:v>
                </c:pt>
                <c:pt idx="30">
                  <c:v>375.58941700000003</c:v>
                </c:pt>
                <c:pt idx="31">
                  <c:v>375.58941700000003</c:v>
                </c:pt>
                <c:pt idx="32">
                  <c:v>375.5</c:v>
                </c:pt>
                <c:pt idx="33">
                  <c:v>375.5</c:v>
                </c:pt>
                <c:pt idx="34">
                  <c:v>375.5</c:v>
                </c:pt>
                <c:pt idx="35">
                  <c:v>375.5</c:v>
                </c:pt>
                <c:pt idx="36">
                  <c:v>375.5</c:v>
                </c:pt>
                <c:pt idx="37">
                  <c:v>375.5</c:v>
                </c:pt>
                <c:pt idx="38">
                  <c:v>375.5</c:v>
                </c:pt>
                <c:pt idx="39">
                  <c:v>375.52096599999999</c:v>
                </c:pt>
                <c:pt idx="40">
                  <c:v>375.52096599999999</c:v>
                </c:pt>
                <c:pt idx="41">
                  <c:v>375.52096599999999</c:v>
                </c:pt>
                <c:pt idx="42">
                  <c:v>375.63406400000002</c:v>
                </c:pt>
                <c:pt idx="43">
                  <c:v>375.63406400000002</c:v>
                </c:pt>
                <c:pt idx="44">
                  <c:v>375.63406400000002</c:v>
                </c:pt>
                <c:pt idx="45">
                  <c:v>376.196686</c:v>
                </c:pt>
                <c:pt idx="46">
                  <c:v>376.196686</c:v>
                </c:pt>
                <c:pt idx="47">
                  <c:v>376.196686</c:v>
                </c:pt>
                <c:pt idx="48">
                  <c:v>376.196686</c:v>
                </c:pt>
                <c:pt idx="49">
                  <c:v>376.196686</c:v>
                </c:pt>
                <c:pt idx="50">
                  <c:v>376.196686</c:v>
                </c:pt>
                <c:pt idx="51">
                  <c:v>377.40631100000002</c:v>
                </c:pt>
                <c:pt idx="52">
                  <c:v>378.16290300000003</c:v>
                </c:pt>
                <c:pt idx="53">
                  <c:v>378.16290300000003</c:v>
                </c:pt>
                <c:pt idx="54">
                  <c:v>378.16290300000003</c:v>
                </c:pt>
                <c:pt idx="55">
                  <c:v>378.16290300000003</c:v>
                </c:pt>
              </c:numCache>
            </c:numRef>
          </c:yVal>
          <c:smooth val="1"/>
          <c:extLst xmlns:c16r2="http://schemas.microsoft.com/office/drawing/2015/06/chart">
            <c:ext xmlns:c16="http://schemas.microsoft.com/office/drawing/2014/chart" uri="{C3380CC4-5D6E-409C-BE32-E72D297353CC}">
              <c16:uniqueId val="{00000000-4279-4ED5-98E7-29A0265F73AC}"/>
            </c:ext>
          </c:extLst>
        </c:ser>
        <c:dLbls>
          <c:showLegendKey val="0"/>
          <c:showVal val="0"/>
          <c:showCatName val="0"/>
          <c:showSerName val="0"/>
          <c:showPercent val="0"/>
          <c:showBubbleSize val="0"/>
        </c:dLbls>
        <c:axId val="-1456468704"/>
        <c:axId val="-1456469792"/>
      </c:scatterChart>
      <c:valAx>
        <c:axId val="-145646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69792"/>
        <c:crosses val="autoZero"/>
        <c:crossBetween val="midCat"/>
      </c:valAx>
      <c:valAx>
        <c:axId val="-1456469792"/>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68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Slope!$G$2:$G$226</c:f>
              <c:numCache>
                <c:formatCode>General</c:formatCode>
                <c:ptCount val="225"/>
                <c:pt idx="0">
                  <c:v>0</c:v>
                </c:pt>
                <c:pt idx="1">
                  <c:v>1.0000000556622544</c:v>
                </c:pt>
                <c:pt idx="2">
                  <c:v>2.0000001113245087</c:v>
                </c:pt>
                <c:pt idx="3">
                  <c:v>3.0000001669867635</c:v>
                </c:pt>
                <c:pt idx="4">
                  <c:v>4.0000002226490174</c:v>
                </c:pt>
                <c:pt idx="5">
                  <c:v>5.0000002783112718</c:v>
                </c:pt>
                <c:pt idx="6">
                  <c:v>6.0000003339735271</c:v>
                </c:pt>
                <c:pt idx="7">
                  <c:v>7.0000003895783252</c:v>
                </c:pt>
                <c:pt idx="8">
                  <c:v>8.0000004452405804</c:v>
                </c:pt>
                <c:pt idx="9">
                  <c:v>9.0000005009028357</c:v>
                </c:pt>
                <c:pt idx="10">
                  <c:v>10.000000556565089</c:v>
                </c:pt>
                <c:pt idx="11">
                  <c:v>11.000000612227343</c:v>
                </c:pt>
                <c:pt idx="12">
                  <c:v>12.000000667889598</c:v>
                </c:pt>
                <c:pt idx="13">
                  <c:v>13.000000723551853</c:v>
                </c:pt>
                <c:pt idx="14">
                  <c:v>14.000000779055402</c:v>
                </c:pt>
                <c:pt idx="15">
                  <c:v>15.000000834717657</c:v>
                </c:pt>
                <c:pt idx="16">
                  <c:v>16.000000890379912</c:v>
                </c:pt>
                <c:pt idx="17">
                  <c:v>17.000000946042164</c:v>
                </c:pt>
                <c:pt idx="18">
                  <c:v>18.000000131971852</c:v>
                </c:pt>
                <c:pt idx="19">
                  <c:v>19.000000187634107</c:v>
                </c:pt>
                <c:pt idx="20">
                  <c:v>20.000000243296363</c:v>
                </c:pt>
                <c:pt idx="21">
                  <c:v>21.00000029890116</c:v>
                </c:pt>
                <c:pt idx="22">
                  <c:v>22.000000354563415</c:v>
                </c:pt>
                <c:pt idx="23">
                  <c:v>22.999999916686935</c:v>
                </c:pt>
                <c:pt idx="24">
                  <c:v>23.99999997234919</c:v>
                </c:pt>
                <c:pt idx="25">
                  <c:v>25.000000028011442</c:v>
                </c:pt>
                <c:pt idx="26">
                  <c:v>26.000000083673697</c:v>
                </c:pt>
                <c:pt idx="27">
                  <c:v>27.000000139335953</c:v>
                </c:pt>
                <c:pt idx="28">
                  <c:v>28.000000194998208</c:v>
                </c:pt>
                <c:pt idx="29">
                  <c:v>29.000000250603005</c:v>
                </c:pt>
                <c:pt idx="30">
                  <c:v>30.00000030626526</c:v>
                </c:pt>
                <c:pt idx="31">
                  <c:v>31.000000361927516</c:v>
                </c:pt>
                <c:pt idx="32">
                  <c:v>32.000000417589767</c:v>
                </c:pt>
                <c:pt idx="33">
                  <c:v>33.000000473252022</c:v>
                </c:pt>
                <c:pt idx="34">
                  <c:v>34.000000528914278</c:v>
                </c:pt>
                <c:pt idx="35">
                  <c:v>35.000000584576533</c:v>
                </c:pt>
                <c:pt idx="36">
                  <c:v>36.000000640181334</c:v>
                </c:pt>
                <c:pt idx="37">
                  <c:v>37.000000695843589</c:v>
                </c:pt>
                <c:pt idx="38">
                  <c:v>38.000000751505837</c:v>
                </c:pt>
                <c:pt idx="39">
                  <c:v>39.000000807168092</c:v>
                </c:pt>
                <c:pt idx="40">
                  <c:v>39.999999993097774</c:v>
                </c:pt>
                <c:pt idx="41">
                  <c:v>41.000000048760029</c:v>
                </c:pt>
                <c:pt idx="42">
                  <c:v>42.000000104422284</c:v>
                </c:pt>
                <c:pt idx="43">
                  <c:v>43.000000159983287</c:v>
                </c:pt>
                <c:pt idx="44">
                  <c:v>44.000000215588088</c:v>
                </c:pt>
                <c:pt idx="45">
                  <c:v>0</c:v>
                </c:pt>
                <c:pt idx="46">
                  <c:v>1.0000000556622544</c:v>
                </c:pt>
                <c:pt idx="47">
                  <c:v>2.0000001113245087</c:v>
                </c:pt>
                <c:pt idx="48">
                  <c:v>3.0000001669867635</c:v>
                </c:pt>
                <c:pt idx="49">
                  <c:v>4.0000002226490174</c:v>
                </c:pt>
                <c:pt idx="50">
                  <c:v>5.0000002783112718</c:v>
                </c:pt>
                <c:pt idx="51">
                  <c:v>6.0000003339160717</c:v>
                </c:pt>
                <c:pt idx="52">
                  <c:v>7.0000003895783252</c:v>
                </c:pt>
                <c:pt idx="53">
                  <c:v>8.0000004452405804</c:v>
                </c:pt>
                <c:pt idx="54">
                  <c:v>9.0000005009028357</c:v>
                </c:pt>
                <c:pt idx="55">
                  <c:v>10.000000556565089</c:v>
                </c:pt>
                <c:pt idx="56">
                  <c:v>11.000000612227343</c:v>
                </c:pt>
                <c:pt idx="57">
                  <c:v>12.000000667889598</c:v>
                </c:pt>
                <c:pt idx="58">
                  <c:v>13.000000723551853</c:v>
                </c:pt>
                <c:pt idx="59">
                  <c:v>14.00000077915665</c:v>
                </c:pt>
                <c:pt idx="60">
                  <c:v>15.000000834818907</c:v>
                </c:pt>
                <c:pt idx="61">
                  <c:v>16.000000890481161</c:v>
                </c:pt>
                <c:pt idx="62">
                  <c:v>17.000000946143416</c:v>
                </c:pt>
                <c:pt idx="63">
                  <c:v>18.000001001805671</c:v>
                </c:pt>
                <c:pt idx="64">
                  <c:v>19.000001057467923</c:v>
                </c:pt>
                <c:pt idx="65">
                  <c:v>19.999999749858876</c:v>
                </c:pt>
                <c:pt idx="66">
                  <c:v>20.999999805463677</c:v>
                </c:pt>
                <c:pt idx="67">
                  <c:v>21.999999861125932</c:v>
                </c:pt>
                <c:pt idx="68">
                  <c:v>22.999999916686935</c:v>
                </c:pt>
                <c:pt idx="69">
                  <c:v>23.99999997234919</c:v>
                </c:pt>
                <c:pt idx="70">
                  <c:v>25.000000028011442</c:v>
                </c:pt>
                <c:pt idx="71">
                  <c:v>26.000000083673697</c:v>
                </c:pt>
                <c:pt idx="72">
                  <c:v>27.000000139335953</c:v>
                </c:pt>
                <c:pt idx="73">
                  <c:v>28.000000194998208</c:v>
                </c:pt>
                <c:pt idx="74">
                  <c:v>29.000000250603005</c:v>
                </c:pt>
                <c:pt idx="75">
                  <c:v>30.00000030626526</c:v>
                </c:pt>
                <c:pt idx="76">
                  <c:v>31.000000361927516</c:v>
                </c:pt>
                <c:pt idx="77">
                  <c:v>32.000000417589767</c:v>
                </c:pt>
                <c:pt idx="78">
                  <c:v>33.000000473252022</c:v>
                </c:pt>
                <c:pt idx="79">
                  <c:v>34.000000528914278</c:v>
                </c:pt>
                <c:pt idx="80">
                  <c:v>35.000000584576533</c:v>
                </c:pt>
                <c:pt idx="81">
                  <c:v>36.000000640181334</c:v>
                </c:pt>
                <c:pt idx="82">
                  <c:v>37.000000695843589</c:v>
                </c:pt>
                <c:pt idx="83">
                  <c:v>38.000000751505837</c:v>
                </c:pt>
                <c:pt idx="84">
                  <c:v>39.000000807168092</c:v>
                </c:pt>
                <c:pt idx="85">
                  <c:v>40.000000862830348</c:v>
                </c:pt>
                <c:pt idx="86">
                  <c:v>41.000000918492603</c:v>
                </c:pt>
                <c:pt idx="87">
                  <c:v>42.000000104422284</c:v>
                </c:pt>
                <c:pt idx="88">
                  <c:v>43.000000160027078</c:v>
                </c:pt>
                <c:pt idx="89">
                  <c:v>44.00000021568934</c:v>
                </c:pt>
                <c:pt idx="90">
                  <c:v>0</c:v>
                </c:pt>
                <c:pt idx="91">
                  <c:v>1.0000000556622544</c:v>
                </c:pt>
                <c:pt idx="92">
                  <c:v>2.0000001113245087</c:v>
                </c:pt>
                <c:pt idx="93">
                  <c:v>3.0000001669867635</c:v>
                </c:pt>
                <c:pt idx="94">
                  <c:v>4.0000002226490174</c:v>
                </c:pt>
                <c:pt idx="95">
                  <c:v>5.0000002783112718</c:v>
                </c:pt>
                <c:pt idx="96">
                  <c:v>6.0000003339735271</c:v>
                </c:pt>
                <c:pt idx="97">
                  <c:v>7.0000003894770764</c:v>
                </c:pt>
                <c:pt idx="98">
                  <c:v>8.0000004451393316</c:v>
                </c:pt>
                <c:pt idx="99">
                  <c:v>9.0000005008015851</c:v>
                </c:pt>
                <c:pt idx="100">
                  <c:v>10.00000055646384</c:v>
                </c:pt>
                <c:pt idx="101">
                  <c:v>11.000000612126094</c:v>
                </c:pt>
                <c:pt idx="102">
                  <c:v>12.000000667788349</c:v>
                </c:pt>
                <c:pt idx="103">
                  <c:v>13.000000723450603</c:v>
                </c:pt>
                <c:pt idx="104">
                  <c:v>14.000000779112858</c:v>
                </c:pt>
                <c:pt idx="105">
                  <c:v>15.000000834717657</c:v>
                </c:pt>
                <c:pt idx="106">
                  <c:v>16.000000890379912</c:v>
                </c:pt>
                <c:pt idx="107">
                  <c:v>17.000000076309597</c:v>
                </c:pt>
                <c:pt idx="108">
                  <c:v>18.000000131971852</c:v>
                </c:pt>
                <c:pt idx="109">
                  <c:v>19.000000187634107</c:v>
                </c:pt>
                <c:pt idx="110">
                  <c:v>20.000000243296363</c:v>
                </c:pt>
                <c:pt idx="111">
                  <c:v>21.000000298958614</c:v>
                </c:pt>
                <c:pt idx="112">
                  <c:v>22.000000354563415</c:v>
                </c:pt>
                <c:pt idx="113">
                  <c:v>23.00000041022567</c:v>
                </c:pt>
                <c:pt idx="114">
                  <c:v>24.000000465887922</c:v>
                </c:pt>
                <c:pt idx="115">
                  <c:v>25.000000521550177</c:v>
                </c:pt>
                <c:pt idx="116">
                  <c:v>26.000000083673697</c:v>
                </c:pt>
                <c:pt idx="117">
                  <c:v>27.000000139335953</c:v>
                </c:pt>
                <c:pt idx="118">
                  <c:v>28.000000194998208</c:v>
                </c:pt>
                <c:pt idx="119">
                  <c:v>29.000000250660459</c:v>
                </c:pt>
                <c:pt idx="120">
                  <c:v>30.00000030626526</c:v>
                </c:pt>
                <c:pt idx="121">
                  <c:v>31.000000361927516</c:v>
                </c:pt>
                <c:pt idx="122">
                  <c:v>32.000000417589767</c:v>
                </c:pt>
                <c:pt idx="123">
                  <c:v>33.000000473252022</c:v>
                </c:pt>
                <c:pt idx="124">
                  <c:v>34.000000528914278</c:v>
                </c:pt>
                <c:pt idx="125">
                  <c:v>35.000000584475281</c:v>
                </c:pt>
                <c:pt idx="126">
                  <c:v>36.000000640137536</c:v>
                </c:pt>
                <c:pt idx="127">
                  <c:v>37.000000695742337</c:v>
                </c:pt>
                <c:pt idx="128">
                  <c:v>38.000000751404592</c:v>
                </c:pt>
                <c:pt idx="129">
                  <c:v>38.999999937334273</c:v>
                </c:pt>
                <c:pt idx="130">
                  <c:v>39.999999992996521</c:v>
                </c:pt>
                <c:pt idx="131">
                  <c:v>41.000000048658777</c:v>
                </c:pt>
                <c:pt idx="132">
                  <c:v>42.000000104321032</c:v>
                </c:pt>
                <c:pt idx="133">
                  <c:v>43.000000159983287</c:v>
                </c:pt>
                <c:pt idx="134">
                  <c:v>44.000000215588088</c:v>
                </c:pt>
                <c:pt idx="135">
                  <c:v>0</c:v>
                </c:pt>
                <c:pt idx="136">
                  <c:v>1.0000000556622544</c:v>
                </c:pt>
                <c:pt idx="137">
                  <c:v>2.0000001112232595</c:v>
                </c:pt>
                <c:pt idx="138">
                  <c:v>3.0000001668855139</c:v>
                </c:pt>
                <c:pt idx="139">
                  <c:v>4.0000002225477687</c:v>
                </c:pt>
                <c:pt idx="140">
                  <c:v>5.0000002782100221</c:v>
                </c:pt>
                <c:pt idx="141">
                  <c:v>6.000000333814822</c:v>
                </c:pt>
                <c:pt idx="142">
                  <c:v>7.0000003894770764</c:v>
                </c:pt>
                <c:pt idx="143">
                  <c:v>8.0000004451393316</c:v>
                </c:pt>
                <c:pt idx="144">
                  <c:v>9.0000005008015851</c:v>
                </c:pt>
                <c:pt idx="145">
                  <c:v>10.00000055646384</c:v>
                </c:pt>
                <c:pt idx="146">
                  <c:v>11.000000612126094</c:v>
                </c:pt>
                <c:pt idx="147">
                  <c:v>12.000000667788349</c:v>
                </c:pt>
                <c:pt idx="148">
                  <c:v>13.000000723393148</c:v>
                </c:pt>
                <c:pt idx="149">
                  <c:v>14.000000779055402</c:v>
                </c:pt>
                <c:pt idx="150">
                  <c:v>15.000000834717657</c:v>
                </c:pt>
                <c:pt idx="151">
                  <c:v>16.000000890379912</c:v>
                </c:pt>
                <c:pt idx="152">
                  <c:v>17.000000452503457</c:v>
                </c:pt>
                <c:pt idx="153">
                  <c:v>18.000000508165709</c:v>
                </c:pt>
                <c:pt idx="154">
                  <c:v>19.000000563827964</c:v>
                </c:pt>
                <c:pt idx="155">
                  <c:v>20.000000619490216</c:v>
                </c:pt>
                <c:pt idx="156">
                  <c:v>20.999999805362428</c:v>
                </c:pt>
                <c:pt idx="157">
                  <c:v>21.99999986102468</c:v>
                </c:pt>
                <c:pt idx="158">
                  <c:v>22.999999916686935</c:v>
                </c:pt>
                <c:pt idx="159">
                  <c:v>23.99999997234919</c:v>
                </c:pt>
                <c:pt idx="160">
                  <c:v>25.000000028011442</c:v>
                </c:pt>
                <c:pt idx="161">
                  <c:v>26.000000083673697</c:v>
                </c:pt>
                <c:pt idx="162">
                  <c:v>27.000000139335953</c:v>
                </c:pt>
                <c:pt idx="163">
                  <c:v>28.000000194940753</c:v>
                </c:pt>
                <c:pt idx="164">
                  <c:v>29.000000250603005</c:v>
                </c:pt>
                <c:pt idx="165">
                  <c:v>30.000000306164011</c:v>
                </c:pt>
                <c:pt idx="166">
                  <c:v>31.000000361826267</c:v>
                </c:pt>
                <c:pt idx="167">
                  <c:v>32.000000417488522</c:v>
                </c:pt>
                <c:pt idx="168">
                  <c:v>33.00000047315077</c:v>
                </c:pt>
                <c:pt idx="169">
                  <c:v>34.000000528813025</c:v>
                </c:pt>
                <c:pt idx="170">
                  <c:v>35.000000584417826</c:v>
                </c:pt>
                <c:pt idx="171">
                  <c:v>36.000000640080081</c:v>
                </c:pt>
                <c:pt idx="172">
                  <c:v>37.000000695742337</c:v>
                </c:pt>
                <c:pt idx="173">
                  <c:v>38.000000751404592</c:v>
                </c:pt>
                <c:pt idx="174">
                  <c:v>39.000000807066847</c:v>
                </c:pt>
                <c:pt idx="175">
                  <c:v>40.000000862729102</c:v>
                </c:pt>
                <c:pt idx="176">
                  <c:v>41.000000918391351</c:v>
                </c:pt>
                <c:pt idx="177">
                  <c:v>42.000000974053613</c:v>
                </c:pt>
                <c:pt idx="178">
                  <c:v>43.000000159925833</c:v>
                </c:pt>
                <c:pt idx="179">
                  <c:v>44.000000215588088</c:v>
                </c:pt>
                <c:pt idx="180">
                  <c:v>0</c:v>
                </c:pt>
                <c:pt idx="181">
                  <c:v>1.0000000556047994</c:v>
                </c:pt>
                <c:pt idx="182">
                  <c:v>2.0000001112670538</c:v>
                </c:pt>
                <c:pt idx="183">
                  <c:v>3.0000001669293086</c:v>
                </c:pt>
                <c:pt idx="184">
                  <c:v>4.000000222591563</c:v>
                </c:pt>
                <c:pt idx="185">
                  <c:v>5.0000002782538164</c:v>
                </c:pt>
                <c:pt idx="186">
                  <c:v>6.0000003339160717</c:v>
                </c:pt>
                <c:pt idx="187">
                  <c:v>7.0000003895783252</c:v>
                </c:pt>
                <c:pt idx="188">
                  <c:v>8.0000004451831259</c:v>
                </c:pt>
                <c:pt idx="189">
                  <c:v>9.0000005008453794</c:v>
                </c:pt>
                <c:pt idx="190">
                  <c:v>10.000000556507633</c:v>
                </c:pt>
                <c:pt idx="191">
                  <c:v>11.000000612169888</c:v>
                </c:pt>
                <c:pt idx="192">
                  <c:v>12.000000667832143</c:v>
                </c:pt>
                <c:pt idx="193">
                  <c:v>13.000000723494397</c:v>
                </c:pt>
                <c:pt idx="194">
                  <c:v>14.00000077915665</c:v>
                </c:pt>
                <c:pt idx="195">
                  <c:v>14.999999965028886</c:v>
                </c:pt>
                <c:pt idx="196">
                  <c:v>16.000000020691139</c:v>
                </c:pt>
                <c:pt idx="197">
                  <c:v>17.000000076353395</c:v>
                </c:pt>
                <c:pt idx="198">
                  <c:v>18.000000132015646</c:v>
                </c:pt>
                <c:pt idx="199">
                  <c:v>19.000000187677902</c:v>
                </c:pt>
                <c:pt idx="200">
                  <c:v>20.000000243340153</c:v>
                </c:pt>
                <c:pt idx="201">
                  <c:v>21.000000299002409</c:v>
                </c:pt>
                <c:pt idx="202">
                  <c:v>22.000000354664664</c:v>
                </c:pt>
                <c:pt idx="203">
                  <c:v>23.000000410269461</c:v>
                </c:pt>
                <c:pt idx="204">
                  <c:v>24.000000465931716</c:v>
                </c:pt>
                <c:pt idx="205">
                  <c:v>25.000000521593972</c:v>
                </c:pt>
                <c:pt idx="206">
                  <c:v>26.000000577256223</c:v>
                </c:pt>
                <c:pt idx="207">
                  <c:v>27.00000063281723</c:v>
                </c:pt>
                <c:pt idx="208">
                  <c:v>28.000000194940753</c:v>
                </c:pt>
                <c:pt idx="209">
                  <c:v>29.000000250603005</c:v>
                </c:pt>
                <c:pt idx="210">
                  <c:v>30.000000306207806</c:v>
                </c:pt>
                <c:pt idx="211">
                  <c:v>31.000000361870061</c:v>
                </c:pt>
                <c:pt idx="212">
                  <c:v>32.000000417532313</c:v>
                </c:pt>
                <c:pt idx="213">
                  <c:v>33.000000473194568</c:v>
                </c:pt>
                <c:pt idx="214">
                  <c:v>34.000000528856823</c:v>
                </c:pt>
                <c:pt idx="215">
                  <c:v>35.000000584519078</c:v>
                </c:pt>
                <c:pt idx="216">
                  <c:v>36.000000640181334</c:v>
                </c:pt>
                <c:pt idx="217">
                  <c:v>36.999999826111008</c:v>
                </c:pt>
                <c:pt idx="218">
                  <c:v>37.999999881715809</c:v>
                </c:pt>
                <c:pt idx="219">
                  <c:v>38.999999937378064</c:v>
                </c:pt>
                <c:pt idx="220">
                  <c:v>39.999999993040319</c:v>
                </c:pt>
                <c:pt idx="221">
                  <c:v>41.000000048702574</c:v>
                </c:pt>
                <c:pt idx="222">
                  <c:v>42.00000010436483</c:v>
                </c:pt>
                <c:pt idx="223">
                  <c:v>43.000000160027078</c:v>
                </c:pt>
                <c:pt idx="224">
                  <c:v>44.00000021568934</c:v>
                </c:pt>
              </c:numCache>
            </c:numRef>
          </c:xVal>
          <c:yVal>
            <c:numRef>
              <c:f>Slope!$F$2:$F$226</c:f>
              <c:numCache>
                <c:formatCode>General</c:formatCode>
                <c:ptCount val="225"/>
                <c:pt idx="0">
                  <c:v>375.29361</c:v>
                </c:pt>
                <c:pt idx="1">
                  <c:v>375.29361</c:v>
                </c:pt>
                <c:pt idx="2">
                  <c:v>375.29998799999998</c:v>
                </c:pt>
                <c:pt idx="3">
                  <c:v>375.29998799999998</c:v>
                </c:pt>
                <c:pt idx="4">
                  <c:v>375.29998799999998</c:v>
                </c:pt>
                <c:pt idx="5">
                  <c:v>375.29998799999998</c:v>
                </c:pt>
                <c:pt idx="6">
                  <c:v>375.29998799999998</c:v>
                </c:pt>
                <c:pt idx="7">
                  <c:v>375.29998799999998</c:v>
                </c:pt>
                <c:pt idx="8">
                  <c:v>375.44537400000002</c:v>
                </c:pt>
                <c:pt idx="9">
                  <c:v>375.44537400000002</c:v>
                </c:pt>
                <c:pt idx="10">
                  <c:v>375.44537400000002</c:v>
                </c:pt>
                <c:pt idx="11">
                  <c:v>375.44537400000002</c:v>
                </c:pt>
                <c:pt idx="12">
                  <c:v>375.5</c:v>
                </c:pt>
                <c:pt idx="13">
                  <c:v>375.5</c:v>
                </c:pt>
                <c:pt idx="14">
                  <c:v>375.5</c:v>
                </c:pt>
                <c:pt idx="15">
                  <c:v>375.5</c:v>
                </c:pt>
                <c:pt idx="16">
                  <c:v>375.5</c:v>
                </c:pt>
                <c:pt idx="17">
                  <c:v>375.5</c:v>
                </c:pt>
                <c:pt idx="18">
                  <c:v>375.5</c:v>
                </c:pt>
                <c:pt idx="19">
                  <c:v>375.50320399999998</c:v>
                </c:pt>
                <c:pt idx="20">
                  <c:v>375.50320399999998</c:v>
                </c:pt>
                <c:pt idx="21">
                  <c:v>375.50320399999998</c:v>
                </c:pt>
                <c:pt idx="22">
                  <c:v>375.58941700000003</c:v>
                </c:pt>
                <c:pt idx="23">
                  <c:v>375.58941700000003</c:v>
                </c:pt>
                <c:pt idx="24">
                  <c:v>375.58941700000003</c:v>
                </c:pt>
                <c:pt idx="25">
                  <c:v>375.60000600000001</c:v>
                </c:pt>
                <c:pt idx="26">
                  <c:v>375.60000600000001</c:v>
                </c:pt>
                <c:pt idx="27">
                  <c:v>375.60000600000001</c:v>
                </c:pt>
                <c:pt idx="28">
                  <c:v>375.60000600000001</c:v>
                </c:pt>
                <c:pt idx="29">
                  <c:v>375.60000600000001</c:v>
                </c:pt>
                <c:pt idx="30">
                  <c:v>375.60000600000001</c:v>
                </c:pt>
                <c:pt idx="31">
                  <c:v>375.60363799999999</c:v>
                </c:pt>
                <c:pt idx="32">
                  <c:v>375.60668900000002</c:v>
                </c:pt>
                <c:pt idx="33">
                  <c:v>375.60668900000002</c:v>
                </c:pt>
                <c:pt idx="34">
                  <c:v>375.60668900000002</c:v>
                </c:pt>
                <c:pt idx="35">
                  <c:v>375.60668900000002</c:v>
                </c:pt>
                <c:pt idx="36">
                  <c:v>375.70001200000002</c:v>
                </c:pt>
                <c:pt idx="37">
                  <c:v>375.70001200000002</c:v>
                </c:pt>
                <c:pt idx="38">
                  <c:v>375.70001200000002</c:v>
                </c:pt>
                <c:pt idx="39">
                  <c:v>375.70001200000002</c:v>
                </c:pt>
                <c:pt idx="40">
                  <c:v>375.70001200000002</c:v>
                </c:pt>
                <c:pt idx="41">
                  <c:v>375.70001200000002</c:v>
                </c:pt>
                <c:pt idx="42">
                  <c:v>375.70001200000002</c:v>
                </c:pt>
                <c:pt idx="43">
                  <c:v>375.70001200000002</c:v>
                </c:pt>
                <c:pt idx="44">
                  <c:v>375.70001200000002</c:v>
                </c:pt>
                <c:pt idx="45">
                  <c:v>375.29998799999998</c:v>
                </c:pt>
                <c:pt idx="46">
                  <c:v>375.29998799999998</c:v>
                </c:pt>
                <c:pt idx="47">
                  <c:v>375.29998799999998</c:v>
                </c:pt>
                <c:pt idx="48">
                  <c:v>375.29998799999998</c:v>
                </c:pt>
                <c:pt idx="49">
                  <c:v>375.29998799999998</c:v>
                </c:pt>
                <c:pt idx="50">
                  <c:v>375.29998799999998</c:v>
                </c:pt>
                <c:pt idx="51">
                  <c:v>375.29998799999998</c:v>
                </c:pt>
                <c:pt idx="52">
                  <c:v>375.29998799999998</c:v>
                </c:pt>
                <c:pt idx="53">
                  <c:v>375.426422</c:v>
                </c:pt>
                <c:pt idx="54">
                  <c:v>375.5</c:v>
                </c:pt>
                <c:pt idx="55">
                  <c:v>375.5</c:v>
                </c:pt>
                <c:pt idx="56">
                  <c:v>375.5</c:v>
                </c:pt>
                <c:pt idx="57">
                  <c:v>375.5</c:v>
                </c:pt>
                <c:pt idx="58">
                  <c:v>375.5</c:v>
                </c:pt>
                <c:pt idx="59">
                  <c:v>375.5</c:v>
                </c:pt>
                <c:pt idx="60">
                  <c:v>375.5</c:v>
                </c:pt>
                <c:pt idx="61">
                  <c:v>375.5</c:v>
                </c:pt>
                <c:pt idx="62">
                  <c:v>375.5</c:v>
                </c:pt>
                <c:pt idx="63">
                  <c:v>375.5</c:v>
                </c:pt>
                <c:pt idx="64">
                  <c:v>375.5</c:v>
                </c:pt>
                <c:pt idx="65">
                  <c:v>375.58941700000003</c:v>
                </c:pt>
                <c:pt idx="66">
                  <c:v>375.58941700000003</c:v>
                </c:pt>
                <c:pt idx="67">
                  <c:v>375.58941700000003</c:v>
                </c:pt>
                <c:pt idx="68">
                  <c:v>375.58941700000003</c:v>
                </c:pt>
                <c:pt idx="69">
                  <c:v>375.58941700000003</c:v>
                </c:pt>
                <c:pt idx="70">
                  <c:v>375.58941700000003</c:v>
                </c:pt>
                <c:pt idx="71">
                  <c:v>375.60000600000001</c:v>
                </c:pt>
                <c:pt idx="72">
                  <c:v>375.60000600000001</c:v>
                </c:pt>
                <c:pt idx="73">
                  <c:v>375.60000600000001</c:v>
                </c:pt>
                <c:pt idx="74">
                  <c:v>375.60000600000001</c:v>
                </c:pt>
                <c:pt idx="75">
                  <c:v>375.60000600000001</c:v>
                </c:pt>
                <c:pt idx="76">
                  <c:v>375.60000600000001</c:v>
                </c:pt>
                <c:pt idx="77">
                  <c:v>375.60668900000002</c:v>
                </c:pt>
                <c:pt idx="78">
                  <c:v>375.60668900000002</c:v>
                </c:pt>
                <c:pt idx="79">
                  <c:v>375.60668900000002</c:v>
                </c:pt>
                <c:pt idx="80">
                  <c:v>375.60668900000002</c:v>
                </c:pt>
                <c:pt idx="81">
                  <c:v>375.60668900000002</c:v>
                </c:pt>
                <c:pt idx="82">
                  <c:v>375.60668900000002</c:v>
                </c:pt>
                <c:pt idx="83">
                  <c:v>375.70001200000002</c:v>
                </c:pt>
                <c:pt idx="84">
                  <c:v>375.70001200000002</c:v>
                </c:pt>
                <c:pt idx="85">
                  <c:v>375.70001200000002</c:v>
                </c:pt>
                <c:pt idx="86">
                  <c:v>375.70001200000002</c:v>
                </c:pt>
                <c:pt idx="87">
                  <c:v>375.70001200000002</c:v>
                </c:pt>
                <c:pt idx="88">
                  <c:v>375.70001200000002</c:v>
                </c:pt>
                <c:pt idx="89">
                  <c:v>375.70001200000002</c:v>
                </c:pt>
                <c:pt idx="90">
                  <c:v>375.29361</c:v>
                </c:pt>
                <c:pt idx="91">
                  <c:v>375.29998799999998</c:v>
                </c:pt>
                <c:pt idx="92">
                  <c:v>375.29998799999998</c:v>
                </c:pt>
                <c:pt idx="93">
                  <c:v>375.29998799999998</c:v>
                </c:pt>
                <c:pt idx="94">
                  <c:v>375.29998799999998</c:v>
                </c:pt>
                <c:pt idx="95">
                  <c:v>375.29998799999998</c:v>
                </c:pt>
                <c:pt idx="96">
                  <c:v>375.29998799999998</c:v>
                </c:pt>
                <c:pt idx="97">
                  <c:v>375.44537400000002</c:v>
                </c:pt>
                <c:pt idx="98">
                  <c:v>375.44537400000002</c:v>
                </c:pt>
                <c:pt idx="99">
                  <c:v>375.44537400000002</c:v>
                </c:pt>
                <c:pt idx="100">
                  <c:v>375.44537400000002</c:v>
                </c:pt>
                <c:pt idx="101">
                  <c:v>375.44537400000002</c:v>
                </c:pt>
                <c:pt idx="102">
                  <c:v>375.5</c:v>
                </c:pt>
                <c:pt idx="103">
                  <c:v>375.5</c:v>
                </c:pt>
                <c:pt idx="104">
                  <c:v>375.5</c:v>
                </c:pt>
                <c:pt idx="105">
                  <c:v>375.5</c:v>
                </c:pt>
                <c:pt idx="106">
                  <c:v>375.5</c:v>
                </c:pt>
                <c:pt idx="107">
                  <c:v>375.5</c:v>
                </c:pt>
                <c:pt idx="108">
                  <c:v>375.50320399999998</c:v>
                </c:pt>
                <c:pt idx="109">
                  <c:v>375.50320399999998</c:v>
                </c:pt>
                <c:pt idx="110">
                  <c:v>375.50320399999998</c:v>
                </c:pt>
                <c:pt idx="111">
                  <c:v>375.50320399999998</c:v>
                </c:pt>
                <c:pt idx="112">
                  <c:v>375.50320399999998</c:v>
                </c:pt>
                <c:pt idx="113">
                  <c:v>375.50320399999998</c:v>
                </c:pt>
                <c:pt idx="114">
                  <c:v>375.59945699999997</c:v>
                </c:pt>
                <c:pt idx="115">
                  <c:v>375.59945699999997</c:v>
                </c:pt>
                <c:pt idx="116">
                  <c:v>375.60000600000001</c:v>
                </c:pt>
                <c:pt idx="117">
                  <c:v>375.60000600000001</c:v>
                </c:pt>
                <c:pt idx="118">
                  <c:v>375.60000600000001</c:v>
                </c:pt>
                <c:pt idx="119">
                  <c:v>375.60000600000001</c:v>
                </c:pt>
                <c:pt idx="120">
                  <c:v>375.60363799999999</c:v>
                </c:pt>
                <c:pt idx="121">
                  <c:v>375.60363799999999</c:v>
                </c:pt>
                <c:pt idx="122">
                  <c:v>375.60363799999999</c:v>
                </c:pt>
                <c:pt idx="123">
                  <c:v>375.60363799999999</c:v>
                </c:pt>
                <c:pt idx="124">
                  <c:v>375.60363799999999</c:v>
                </c:pt>
                <c:pt idx="125">
                  <c:v>375.624573</c:v>
                </c:pt>
                <c:pt idx="126">
                  <c:v>375.70001200000002</c:v>
                </c:pt>
                <c:pt idx="127">
                  <c:v>375.70001200000002</c:v>
                </c:pt>
                <c:pt idx="128">
                  <c:v>375.70001200000002</c:v>
                </c:pt>
                <c:pt idx="129">
                  <c:v>375.70001200000002</c:v>
                </c:pt>
                <c:pt idx="130">
                  <c:v>375.70001200000002</c:v>
                </c:pt>
                <c:pt idx="131">
                  <c:v>375.70001200000002</c:v>
                </c:pt>
                <c:pt idx="132">
                  <c:v>375.70001200000002</c:v>
                </c:pt>
                <c:pt idx="133">
                  <c:v>375.70001200000002</c:v>
                </c:pt>
                <c:pt idx="134">
                  <c:v>375.70001200000002</c:v>
                </c:pt>
                <c:pt idx="135">
                  <c:v>375.29998799999998</c:v>
                </c:pt>
                <c:pt idx="136">
                  <c:v>375.29998799999998</c:v>
                </c:pt>
                <c:pt idx="137">
                  <c:v>375.29998799999998</c:v>
                </c:pt>
                <c:pt idx="138">
                  <c:v>375.29998799999998</c:v>
                </c:pt>
                <c:pt idx="139">
                  <c:v>375.29998799999998</c:v>
                </c:pt>
                <c:pt idx="140">
                  <c:v>375.426422</c:v>
                </c:pt>
                <c:pt idx="141">
                  <c:v>375.426422</c:v>
                </c:pt>
                <c:pt idx="142">
                  <c:v>375.426422</c:v>
                </c:pt>
                <c:pt idx="143">
                  <c:v>375.426422</c:v>
                </c:pt>
                <c:pt idx="144">
                  <c:v>375.426422</c:v>
                </c:pt>
                <c:pt idx="145">
                  <c:v>375.5</c:v>
                </c:pt>
                <c:pt idx="146">
                  <c:v>375.5</c:v>
                </c:pt>
                <c:pt idx="147">
                  <c:v>375.5</c:v>
                </c:pt>
                <c:pt idx="148">
                  <c:v>375.5</c:v>
                </c:pt>
                <c:pt idx="149">
                  <c:v>375.5</c:v>
                </c:pt>
                <c:pt idx="150">
                  <c:v>375.5</c:v>
                </c:pt>
                <c:pt idx="151">
                  <c:v>375.5</c:v>
                </c:pt>
                <c:pt idx="152">
                  <c:v>375.5</c:v>
                </c:pt>
                <c:pt idx="153">
                  <c:v>375.5</c:v>
                </c:pt>
                <c:pt idx="154">
                  <c:v>375.5</c:v>
                </c:pt>
                <c:pt idx="155">
                  <c:v>375.5</c:v>
                </c:pt>
                <c:pt idx="156">
                  <c:v>375.5</c:v>
                </c:pt>
                <c:pt idx="157">
                  <c:v>375.58941700000003</c:v>
                </c:pt>
                <c:pt idx="158">
                  <c:v>375.58941700000003</c:v>
                </c:pt>
                <c:pt idx="159">
                  <c:v>375.58941700000003</c:v>
                </c:pt>
                <c:pt idx="160">
                  <c:v>375.58886699999999</c:v>
                </c:pt>
                <c:pt idx="161">
                  <c:v>375.58886699999999</c:v>
                </c:pt>
                <c:pt idx="162">
                  <c:v>375.60000600000001</c:v>
                </c:pt>
                <c:pt idx="163">
                  <c:v>375.60000600000001</c:v>
                </c:pt>
                <c:pt idx="164">
                  <c:v>375.60000600000001</c:v>
                </c:pt>
                <c:pt idx="165">
                  <c:v>375.60000600000001</c:v>
                </c:pt>
                <c:pt idx="166">
                  <c:v>375.60000600000001</c:v>
                </c:pt>
                <c:pt idx="167">
                  <c:v>375.60000600000001</c:v>
                </c:pt>
                <c:pt idx="168">
                  <c:v>375.60668900000002</c:v>
                </c:pt>
                <c:pt idx="169">
                  <c:v>375.60668900000002</c:v>
                </c:pt>
                <c:pt idx="170">
                  <c:v>375.635986</c:v>
                </c:pt>
                <c:pt idx="171">
                  <c:v>375.635986</c:v>
                </c:pt>
                <c:pt idx="172">
                  <c:v>375.635986</c:v>
                </c:pt>
                <c:pt idx="173">
                  <c:v>375.635986</c:v>
                </c:pt>
                <c:pt idx="174">
                  <c:v>375.70001200000002</c:v>
                </c:pt>
                <c:pt idx="175">
                  <c:v>375.70001200000002</c:v>
                </c:pt>
                <c:pt idx="176">
                  <c:v>375.70001200000002</c:v>
                </c:pt>
                <c:pt idx="177">
                  <c:v>375.70001200000002</c:v>
                </c:pt>
                <c:pt idx="178">
                  <c:v>375.70001200000002</c:v>
                </c:pt>
                <c:pt idx="179">
                  <c:v>375.70001200000002</c:v>
                </c:pt>
                <c:pt idx="180">
                  <c:v>375.29998799999998</c:v>
                </c:pt>
                <c:pt idx="181">
                  <c:v>375.29998799999998</c:v>
                </c:pt>
                <c:pt idx="182">
                  <c:v>375.29998799999998</c:v>
                </c:pt>
                <c:pt idx="183">
                  <c:v>375.29998799999998</c:v>
                </c:pt>
                <c:pt idx="184">
                  <c:v>375.29998799999998</c:v>
                </c:pt>
                <c:pt idx="185">
                  <c:v>375.43478399999998</c:v>
                </c:pt>
                <c:pt idx="186">
                  <c:v>375.43478399999998</c:v>
                </c:pt>
                <c:pt idx="187">
                  <c:v>375.43478399999998</c:v>
                </c:pt>
                <c:pt idx="188">
                  <c:v>375.43478399999998</c:v>
                </c:pt>
                <c:pt idx="189">
                  <c:v>375.44537400000002</c:v>
                </c:pt>
                <c:pt idx="190">
                  <c:v>375.44537400000002</c:v>
                </c:pt>
                <c:pt idx="191">
                  <c:v>375.5</c:v>
                </c:pt>
                <c:pt idx="192">
                  <c:v>375.5</c:v>
                </c:pt>
                <c:pt idx="193">
                  <c:v>375.5</c:v>
                </c:pt>
                <c:pt idx="194">
                  <c:v>375.5</c:v>
                </c:pt>
                <c:pt idx="195">
                  <c:v>375.5</c:v>
                </c:pt>
                <c:pt idx="196">
                  <c:v>375.5</c:v>
                </c:pt>
                <c:pt idx="197">
                  <c:v>375.5</c:v>
                </c:pt>
                <c:pt idx="198">
                  <c:v>375.5</c:v>
                </c:pt>
                <c:pt idx="199">
                  <c:v>375.50320399999998</c:v>
                </c:pt>
                <c:pt idx="200">
                  <c:v>375.50320399999998</c:v>
                </c:pt>
                <c:pt idx="201">
                  <c:v>375.50320399999998</c:v>
                </c:pt>
                <c:pt idx="202">
                  <c:v>375.50320399999998</c:v>
                </c:pt>
                <c:pt idx="203">
                  <c:v>375.59945699999997</c:v>
                </c:pt>
                <c:pt idx="204">
                  <c:v>375.59945699999997</c:v>
                </c:pt>
                <c:pt idx="205">
                  <c:v>375.59945699999997</c:v>
                </c:pt>
                <c:pt idx="206">
                  <c:v>375.59945699999997</c:v>
                </c:pt>
                <c:pt idx="207">
                  <c:v>375.59945699999997</c:v>
                </c:pt>
                <c:pt idx="208">
                  <c:v>375.60000600000001</c:v>
                </c:pt>
                <c:pt idx="209">
                  <c:v>375.60363799999999</c:v>
                </c:pt>
                <c:pt idx="210">
                  <c:v>375.60363799999999</c:v>
                </c:pt>
                <c:pt idx="211">
                  <c:v>375.60363799999999</c:v>
                </c:pt>
                <c:pt idx="212">
                  <c:v>375.60363799999999</c:v>
                </c:pt>
                <c:pt idx="213">
                  <c:v>375.60363799999999</c:v>
                </c:pt>
                <c:pt idx="214">
                  <c:v>375.624573</c:v>
                </c:pt>
                <c:pt idx="215">
                  <c:v>375.624573</c:v>
                </c:pt>
                <c:pt idx="216">
                  <c:v>375.624573</c:v>
                </c:pt>
                <c:pt idx="217">
                  <c:v>375.624573</c:v>
                </c:pt>
                <c:pt idx="218">
                  <c:v>375.624573</c:v>
                </c:pt>
                <c:pt idx="219">
                  <c:v>375.70001200000002</c:v>
                </c:pt>
                <c:pt idx="220">
                  <c:v>375.70001200000002</c:v>
                </c:pt>
                <c:pt idx="221">
                  <c:v>375.70001200000002</c:v>
                </c:pt>
                <c:pt idx="222">
                  <c:v>375.70001200000002</c:v>
                </c:pt>
                <c:pt idx="223">
                  <c:v>375.70001200000002</c:v>
                </c:pt>
                <c:pt idx="224">
                  <c:v>375.70001200000002</c:v>
                </c:pt>
              </c:numCache>
            </c:numRef>
          </c:yVal>
          <c:smooth val="0"/>
          <c:extLst xmlns:c16r2="http://schemas.microsoft.com/office/drawing/2015/06/chart">
            <c:ext xmlns:c16="http://schemas.microsoft.com/office/drawing/2014/chart" uri="{C3380CC4-5D6E-409C-BE32-E72D297353CC}">
              <c16:uniqueId val="{00000004-65FC-4A42-BCA0-B58EDFF5B6BA}"/>
            </c:ext>
          </c:extLst>
        </c:ser>
        <c:dLbls>
          <c:showLegendKey val="0"/>
          <c:showVal val="0"/>
          <c:showCatName val="0"/>
          <c:showSerName val="0"/>
          <c:showPercent val="0"/>
          <c:showBubbleSize val="0"/>
        </c:dLbls>
        <c:axId val="-1456471968"/>
        <c:axId val="-1456468160"/>
      </c:scatterChart>
      <c:valAx>
        <c:axId val="-145647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68160"/>
        <c:crosses val="autoZero"/>
        <c:crossBetween val="midCat"/>
      </c:valAx>
      <c:valAx>
        <c:axId val="-145646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19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Slope!$G$2:$G$46</c:f>
              <c:numCache>
                <c:formatCode>General</c:formatCode>
                <c:ptCount val="45"/>
                <c:pt idx="0">
                  <c:v>0</c:v>
                </c:pt>
                <c:pt idx="1">
                  <c:v>1.0000000556622544</c:v>
                </c:pt>
                <c:pt idx="2">
                  <c:v>2.0000001113245087</c:v>
                </c:pt>
                <c:pt idx="3">
                  <c:v>3.0000001669867635</c:v>
                </c:pt>
                <c:pt idx="4">
                  <c:v>4.0000002226490174</c:v>
                </c:pt>
                <c:pt idx="5">
                  <c:v>5.0000002783112718</c:v>
                </c:pt>
                <c:pt idx="6">
                  <c:v>6.0000003339735271</c:v>
                </c:pt>
                <c:pt idx="7">
                  <c:v>7.0000003895783252</c:v>
                </c:pt>
                <c:pt idx="8">
                  <c:v>8.0000004452405804</c:v>
                </c:pt>
                <c:pt idx="9">
                  <c:v>9.0000005009028357</c:v>
                </c:pt>
                <c:pt idx="10">
                  <c:v>10.000000556565089</c:v>
                </c:pt>
                <c:pt idx="11">
                  <c:v>11.000000612227343</c:v>
                </c:pt>
                <c:pt idx="12">
                  <c:v>12.000000667889598</c:v>
                </c:pt>
                <c:pt idx="13">
                  <c:v>13.000000723551853</c:v>
                </c:pt>
                <c:pt idx="14">
                  <c:v>14.000000779055402</c:v>
                </c:pt>
                <c:pt idx="15">
                  <c:v>15.000000834717657</c:v>
                </c:pt>
                <c:pt idx="16">
                  <c:v>16.000000890379912</c:v>
                </c:pt>
                <c:pt idx="17">
                  <c:v>17.000000946042164</c:v>
                </c:pt>
                <c:pt idx="18">
                  <c:v>18.000000131971852</c:v>
                </c:pt>
                <c:pt idx="19">
                  <c:v>19.000000187634107</c:v>
                </c:pt>
                <c:pt idx="20">
                  <c:v>20.000000243296363</c:v>
                </c:pt>
                <c:pt idx="21">
                  <c:v>21.00000029890116</c:v>
                </c:pt>
                <c:pt idx="22">
                  <c:v>22.000000354563415</c:v>
                </c:pt>
                <c:pt idx="23">
                  <c:v>22.999999916686935</c:v>
                </c:pt>
                <c:pt idx="24">
                  <c:v>23.99999997234919</c:v>
                </c:pt>
                <c:pt idx="25">
                  <c:v>25.000000028011442</c:v>
                </c:pt>
                <c:pt idx="26">
                  <c:v>26.000000083673697</c:v>
                </c:pt>
                <c:pt idx="27">
                  <c:v>27.000000139335953</c:v>
                </c:pt>
                <c:pt idx="28">
                  <c:v>28.000000194998208</c:v>
                </c:pt>
                <c:pt idx="29">
                  <c:v>29.000000250603005</c:v>
                </c:pt>
                <c:pt idx="30">
                  <c:v>30.00000030626526</c:v>
                </c:pt>
                <c:pt idx="31">
                  <c:v>31.000000361927516</c:v>
                </c:pt>
                <c:pt idx="32">
                  <c:v>32.000000417589767</c:v>
                </c:pt>
                <c:pt idx="33">
                  <c:v>33.000000473252022</c:v>
                </c:pt>
                <c:pt idx="34">
                  <c:v>34.000000528914278</c:v>
                </c:pt>
                <c:pt idx="35">
                  <c:v>35.000000584576533</c:v>
                </c:pt>
                <c:pt idx="36">
                  <c:v>36.000000640181334</c:v>
                </c:pt>
                <c:pt idx="37">
                  <c:v>37.000000695843589</c:v>
                </c:pt>
                <c:pt idx="38">
                  <c:v>38.000000751505837</c:v>
                </c:pt>
                <c:pt idx="39">
                  <c:v>39.000000807168092</c:v>
                </c:pt>
                <c:pt idx="40">
                  <c:v>39.999999993097774</c:v>
                </c:pt>
                <c:pt idx="41">
                  <c:v>41.000000048760029</c:v>
                </c:pt>
                <c:pt idx="42">
                  <c:v>42.000000104422284</c:v>
                </c:pt>
                <c:pt idx="43">
                  <c:v>43.000000159983287</c:v>
                </c:pt>
                <c:pt idx="44">
                  <c:v>44.000000215588088</c:v>
                </c:pt>
              </c:numCache>
            </c:numRef>
          </c:xVal>
          <c:yVal>
            <c:numRef>
              <c:f>Slope!$F$2:$F$46</c:f>
              <c:numCache>
                <c:formatCode>General</c:formatCode>
                <c:ptCount val="45"/>
                <c:pt idx="0">
                  <c:v>375.29361</c:v>
                </c:pt>
                <c:pt idx="1">
                  <c:v>375.29361</c:v>
                </c:pt>
                <c:pt idx="2">
                  <c:v>375.29998799999998</c:v>
                </c:pt>
                <c:pt idx="3">
                  <c:v>375.29998799999998</c:v>
                </c:pt>
                <c:pt idx="4">
                  <c:v>375.29998799999998</c:v>
                </c:pt>
                <c:pt idx="5">
                  <c:v>375.29998799999998</c:v>
                </c:pt>
                <c:pt idx="6">
                  <c:v>375.29998799999998</c:v>
                </c:pt>
                <c:pt idx="7">
                  <c:v>375.29998799999998</c:v>
                </c:pt>
                <c:pt idx="8">
                  <c:v>375.44537400000002</c:v>
                </c:pt>
                <c:pt idx="9">
                  <c:v>375.44537400000002</c:v>
                </c:pt>
                <c:pt idx="10">
                  <c:v>375.44537400000002</c:v>
                </c:pt>
                <c:pt idx="11">
                  <c:v>375.44537400000002</c:v>
                </c:pt>
                <c:pt idx="12">
                  <c:v>375.5</c:v>
                </c:pt>
                <c:pt idx="13">
                  <c:v>375.5</c:v>
                </c:pt>
                <c:pt idx="14">
                  <c:v>375.5</c:v>
                </c:pt>
                <c:pt idx="15">
                  <c:v>375.5</c:v>
                </c:pt>
                <c:pt idx="16">
                  <c:v>375.5</c:v>
                </c:pt>
                <c:pt idx="17">
                  <c:v>375.5</c:v>
                </c:pt>
                <c:pt idx="18">
                  <c:v>375.5</c:v>
                </c:pt>
                <c:pt idx="19">
                  <c:v>375.50320399999998</c:v>
                </c:pt>
                <c:pt idx="20">
                  <c:v>375.50320399999998</c:v>
                </c:pt>
                <c:pt idx="21">
                  <c:v>375.50320399999998</c:v>
                </c:pt>
                <c:pt idx="22">
                  <c:v>375.58941700000003</c:v>
                </c:pt>
                <c:pt idx="23">
                  <c:v>375.58941700000003</c:v>
                </c:pt>
                <c:pt idx="24">
                  <c:v>375.58941700000003</c:v>
                </c:pt>
                <c:pt idx="25">
                  <c:v>375.60000600000001</c:v>
                </c:pt>
                <c:pt idx="26">
                  <c:v>375.60000600000001</c:v>
                </c:pt>
                <c:pt idx="27">
                  <c:v>375.60000600000001</c:v>
                </c:pt>
                <c:pt idx="28">
                  <c:v>375.60000600000001</c:v>
                </c:pt>
                <c:pt idx="29">
                  <c:v>375.60000600000001</c:v>
                </c:pt>
                <c:pt idx="30">
                  <c:v>375.60000600000001</c:v>
                </c:pt>
                <c:pt idx="31">
                  <c:v>375.60363799999999</c:v>
                </c:pt>
                <c:pt idx="32">
                  <c:v>375.60668900000002</c:v>
                </c:pt>
                <c:pt idx="33">
                  <c:v>375.60668900000002</c:v>
                </c:pt>
                <c:pt idx="34">
                  <c:v>375.60668900000002</c:v>
                </c:pt>
                <c:pt idx="35">
                  <c:v>375.60668900000002</c:v>
                </c:pt>
                <c:pt idx="36">
                  <c:v>375.70001200000002</c:v>
                </c:pt>
                <c:pt idx="37">
                  <c:v>375.70001200000002</c:v>
                </c:pt>
                <c:pt idx="38">
                  <c:v>375.70001200000002</c:v>
                </c:pt>
                <c:pt idx="39">
                  <c:v>375.70001200000002</c:v>
                </c:pt>
                <c:pt idx="40">
                  <c:v>375.70001200000002</c:v>
                </c:pt>
                <c:pt idx="41">
                  <c:v>375.70001200000002</c:v>
                </c:pt>
                <c:pt idx="42">
                  <c:v>375.70001200000002</c:v>
                </c:pt>
                <c:pt idx="43">
                  <c:v>375.70001200000002</c:v>
                </c:pt>
                <c:pt idx="44">
                  <c:v>375.70001200000002</c:v>
                </c:pt>
              </c:numCache>
            </c:numRef>
          </c:yVal>
          <c:smooth val="0"/>
          <c:extLst xmlns:c16r2="http://schemas.microsoft.com/office/drawing/2015/06/chart">
            <c:ext xmlns:c16="http://schemas.microsoft.com/office/drawing/2014/chart" uri="{C3380CC4-5D6E-409C-BE32-E72D297353CC}">
              <c16:uniqueId val="{00000000-8C16-471E-8A76-652C84A5D932}"/>
            </c:ext>
          </c:extLst>
        </c:ser>
        <c:dLbls>
          <c:showLegendKey val="0"/>
          <c:showVal val="0"/>
          <c:showCatName val="0"/>
          <c:showSerName val="0"/>
          <c:showPercent val="0"/>
          <c:showBubbleSize val="0"/>
        </c:dLbls>
        <c:axId val="-1456465984"/>
        <c:axId val="-1456467616"/>
      </c:scatterChart>
      <c:valAx>
        <c:axId val="-1456465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67616"/>
        <c:crosses val="autoZero"/>
        <c:crossBetween val="midCat"/>
      </c:valAx>
      <c:valAx>
        <c:axId val="-14564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659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'Normalize Cross-Section'!$H$2:$H$13</c:f>
              <c:numCache>
                <c:formatCode>General</c:formatCode>
                <c:ptCount val="12"/>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numCache>
            </c:numRef>
          </c:xVal>
          <c:yVal>
            <c:numRef>
              <c:f>'Normalize Cross-Section'!$I$2:$I$13</c:f>
              <c:numCache>
                <c:formatCode>General</c:formatCode>
                <c:ptCount val="12"/>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numCache>
            </c:numRef>
          </c:yVal>
          <c:smooth val="1"/>
          <c:extLst xmlns:c16r2="http://schemas.microsoft.com/office/drawing/2015/06/chart">
            <c:ext xmlns:c16="http://schemas.microsoft.com/office/drawing/2014/chart" uri="{C3380CC4-5D6E-409C-BE32-E72D297353CC}">
              <c16:uniqueId val="{00000000-BDE6-4D27-8F03-17F3281BEA30}"/>
            </c:ext>
          </c:extLst>
        </c:ser>
        <c:dLbls>
          <c:showLegendKey val="0"/>
          <c:showVal val="0"/>
          <c:showCatName val="0"/>
          <c:showSerName val="0"/>
          <c:showPercent val="0"/>
          <c:showBubbleSize val="0"/>
        </c:dLbls>
        <c:axId val="-1456471424"/>
        <c:axId val="-1456470880"/>
      </c:scatterChart>
      <c:valAx>
        <c:axId val="-145647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0880"/>
        <c:crosses val="autoZero"/>
        <c:crossBetween val="midCat"/>
      </c:valAx>
      <c:valAx>
        <c:axId val="-145647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1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'Normalize Cross-Section'!$H$14:$H$45</c:f>
              <c:numCache>
                <c:formatCode>General</c:formatCode>
                <c:ptCount val="32"/>
                <c:pt idx="0">
                  <c:v>11.601111501849472</c:v>
                </c:pt>
                <c:pt idx="1">
                  <c:v>12.601112148178244</c:v>
                </c:pt>
                <c:pt idx="2">
                  <c:v>13.601111939506536</c:v>
                </c:pt>
                <c:pt idx="3">
                  <c:v>14.601111730843861</c:v>
                </c:pt>
                <c:pt idx="4">
                  <c:v>15.601112377358538</c:v>
                </c:pt>
                <c:pt idx="5">
                  <c:v>16.601112168609291</c:v>
                </c:pt>
                <c:pt idx="6">
                  <c:v>17.601111959964587</c:v>
                </c:pt>
                <c:pt idx="7">
                  <c:v>18.60111260643297</c:v>
                </c:pt>
                <c:pt idx="8">
                  <c:v>19.60111187933235</c:v>
                </c:pt>
                <c:pt idx="9">
                  <c:v>20.601111670598353</c:v>
                </c:pt>
                <c:pt idx="10">
                  <c:v>21.60111146202691</c:v>
                </c:pt>
                <c:pt idx="11">
                  <c:v>22.601112108505603</c:v>
                </c:pt>
                <c:pt idx="12">
                  <c:v>23.601111899877978</c:v>
                </c:pt>
                <c:pt idx="13">
                  <c:v>24.601111691152578</c:v>
                </c:pt>
                <c:pt idx="14">
                  <c:v>25.601112337636089</c:v>
                </c:pt>
                <c:pt idx="15">
                  <c:v>26.601112129073442</c:v>
                </c:pt>
                <c:pt idx="16">
                  <c:v>27.601111401886847</c:v>
                </c:pt>
                <c:pt idx="17">
                  <c:v>28.601112048373533</c:v>
                </c:pt>
                <c:pt idx="18">
                  <c:v>29.601111839753656</c:v>
                </c:pt>
                <c:pt idx="19">
                  <c:v>30.6011116311347</c:v>
                </c:pt>
                <c:pt idx="20">
                  <c:v>31.601112277524262</c:v>
                </c:pt>
                <c:pt idx="21">
                  <c:v>32.601112068967183</c:v>
                </c:pt>
                <c:pt idx="22">
                  <c:v>33.601111860350443</c:v>
                </c:pt>
                <c:pt idx="23">
                  <c:v>34.601112506841346</c:v>
                </c:pt>
                <c:pt idx="24">
                  <c:v>35.60111229812621</c:v>
                </c:pt>
                <c:pt idx="25">
                  <c:v>36.601111571044747</c:v>
                </c:pt>
                <c:pt idx="26">
                  <c:v>37.601112217597297</c:v>
                </c:pt>
                <c:pt idx="27">
                  <c:v>38.601112008883504</c:v>
                </c:pt>
                <c:pt idx="28">
                  <c:v>39.601111800269678</c:v>
                </c:pt>
                <c:pt idx="29">
                  <c:v>40.601111591656256</c:v>
                </c:pt>
                <c:pt idx="30">
                  <c:v>41.601112238149852</c:v>
                </c:pt>
                <c:pt idx="31">
                  <c:v>42.601112029437544</c:v>
                </c:pt>
              </c:numCache>
            </c:numRef>
          </c:xVal>
          <c:yVal>
            <c:numRef>
              <c:f>'Normalize Cross-Section'!$I$14:$I$45</c:f>
              <c:numCache>
                <c:formatCode>General</c:formatCode>
                <c:ptCount val="32"/>
                <c:pt idx="0">
                  <c:v>375.70419299999998</c:v>
                </c:pt>
                <c:pt idx="1">
                  <c:v>375.589966</c:v>
                </c:pt>
                <c:pt idx="2">
                  <c:v>375.589966</c:v>
                </c:pt>
                <c:pt idx="3">
                  <c:v>375.589966</c:v>
                </c:pt>
                <c:pt idx="4">
                  <c:v>375.59942599999999</c:v>
                </c:pt>
                <c:pt idx="5">
                  <c:v>375.59942599999999</c:v>
                </c:pt>
                <c:pt idx="6">
                  <c:v>375.59942599999999</c:v>
                </c:pt>
                <c:pt idx="7">
                  <c:v>375.59942599999999</c:v>
                </c:pt>
                <c:pt idx="8">
                  <c:v>375.59942599999999</c:v>
                </c:pt>
                <c:pt idx="9">
                  <c:v>375.59945699999997</c:v>
                </c:pt>
                <c:pt idx="10">
                  <c:v>375.59945699999997</c:v>
                </c:pt>
                <c:pt idx="11">
                  <c:v>375.50320399999998</c:v>
                </c:pt>
                <c:pt idx="12">
                  <c:v>375.50320399999998</c:v>
                </c:pt>
                <c:pt idx="13">
                  <c:v>375.50320399999998</c:v>
                </c:pt>
                <c:pt idx="14">
                  <c:v>375.50320399999998</c:v>
                </c:pt>
                <c:pt idx="15">
                  <c:v>375.58941700000003</c:v>
                </c:pt>
                <c:pt idx="16">
                  <c:v>375.58941700000003</c:v>
                </c:pt>
                <c:pt idx="17">
                  <c:v>375.58941700000003</c:v>
                </c:pt>
                <c:pt idx="18">
                  <c:v>375.58941700000003</c:v>
                </c:pt>
                <c:pt idx="19">
                  <c:v>375.58941700000003</c:v>
                </c:pt>
                <c:pt idx="20">
                  <c:v>375.5</c:v>
                </c:pt>
                <c:pt idx="21">
                  <c:v>375.5</c:v>
                </c:pt>
                <c:pt idx="22">
                  <c:v>375.5</c:v>
                </c:pt>
                <c:pt idx="23">
                  <c:v>375.5</c:v>
                </c:pt>
                <c:pt idx="24">
                  <c:v>375.5</c:v>
                </c:pt>
                <c:pt idx="25">
                  <c:v>375.5</c:v>
                </c:pt>
                <c:pt idx="26">
                  <c:v>375.5</c:v>
                </c:pt>
                <c:pt idx="27">
                  <c:v>375.52096599999999</c:v>
                </c:pt>
                <c:pt idx="28">
                  <c:v>375.52096599999999</c:v>
                </c:pt>
                <c:pt idx="29">
                  <c:v>375.52096599999999</c:v>
                </c:pt>
                <c:pt idx="30">
                  <c:v>375.63406400000002</c:v>
                </c:pt>
                <c:pt idx="31">
                  <c:v>375.63406400000002</c:v>
                </c:pt>
              </c:numCache>
            </c:numRef>
          </c:yVal>
          <c:smooth val="1"/>
          <c:extLst xmlns:c16r2="http://schemas.microsoft.com/office/drawing/2015/06/chart">
            <c:ext xmlns:c16="http://schemas.microsoft.com/office/drawing/2014/chart" uri="{C3380CC4-5D6E-409C-BE32-E72D297353CC}">
              <c16:uniqueId val="{00000000-EE29-46A3-B674-DC9F1B640D75}"/>
            </c:ext>
          </c:extLst>
        </c:ser>
        <c:dLbls>
          <c:showLegendKey val="0"/>
          <c:showVal val="0"/>
          <c:showCatName val="0"/>
          <c:showSerName val="0"/>
          <c:showPercent val="0"/>
          <c:showBubbleSize val="0"/>
        </c:dLbls>
        <c:axId val="-1456467072"/>
        <c:axId val="-1456466528"/>
      </c:scatterChart>
      <c:valAx>
        <c:axId val="-145646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66528"/>
        <c:crosses val="autoZero"/>
        <c:crossBetween val="midCat"/>
      </c:valAx>
      <c:valAx>
        <c:axId val="-1456466528"/>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6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'Normalize Cross-Section'!$H$57:$H$68</c:f>
              <c:numCache>
                <c:formatCode>General</c:formatCode>
                <c:ptCount val="12"/>
                <c:pt idx="0">
                  <c:v>43.19420715594557</c:v>
                </c:pt>
                <c:pt idx="1">
                  <c:v>44.194207028421822</c:v>
                </c:pt>
                <c:pt idx="2">
                  <c:v>45.194206900808204</c:v>
                </c:pt>
                <c:pt idx="3">
                  <c:v>46.19420710984145</c:v>
                </c:pt>
                <c:pt idx="4">
                  <c:v>47.194206982344333</c:v>
                </c:pt>
                <c:pt idx="5">
                  <c:v>48.194206854816009</c:v>
                </c:pt>
                <c:pt idx="6">
                  <c:v>49.194206727234814</c:v>
                </c:pt>
                <c:pt idx="7">
                  <c:v>50.194206936395886</c:v>
                </c:pt>
                <c:pt idx="8">
                  <c:v>51.194206808827872</c:v>
                </c:pt>
                <c:pt idx="9">
                  <c:v>52.194206681266124</c:v>
                </c:pt>
                <c:pt idx="10">
                  <c:v>53.194207408974755</c:v>
                </c:pt>
                <c:pt idx="11">
                  <c:v>54.194206762953804</c:v>
                </c:pt>
              </c:numCache>
            </c:numRef>
          </c:xVal>
          <c:yVal>
            <c:numRef>
              <c:f>'Normalize Cross-Section'!$I$57:$I$68</c:f>
              <c:numCache>
                <c:formatCode>General</c:formatCode>
                <c:ptCount val="12"/>
                <c:pt idx="0">
                  <c:v>375.63406400000002</c:v>
                </c:pt>
                <c:pt idx="1">
                  <c:v>376.196686</c:v>
                </c:pt>
                <c:pt idx="2">
                  <c:v>376.196686</c:v>
                </c:pt>
                <c:pt idx="3">
                  <c:v>376.196686</c:v>
                </c:pt>
                <c:pt idx="4">
                  <c:v>376.196686</c:v>
                </c:pt>
                <c:pt idx="5">
                  <c:v>376.196686</c:v>
                </c:pt>
                <c:pt idx="6">
                  <c:v>376.196686</c:v>
                </c:pt>
                <c:pt idx="7">
                  <c:v>377.40631100000002</c:v>
                </c:pt>
                <c:pt idx="8">
                  <c:v>378.16290300000003</c:v>
                </c:pt>
                <c:pt idx="9">
                  <c:v>378.16290300000003</c:v>
                </c:pt>
                <c:pt idx="10">
                  <c:v>378.16290300000003</c:v>
                </c:pt>
                <c:pt idx="11">
                  <c:v>378.16290300000003</c:v>
                </c:pt>
              </c:numCache>
            </c:numRef>
          </c:yVal>
          <c:smooth val="1"/>
          <c:extLst xmlns:c16r2="http://schemas.microsoft.com/office/drawing/2015/06/chart">
            <c:ext xmlns:c16="http://schemas.microsoft.com/office/drawing/2014/chart" uri="{C3380CC4-5D6E-409C-BE32-E72D297353CC}">
              <c16:uniqueId val="{00000000-5873-456A-BEB3-80F95D40791B}"/>
            </c:ext>
          </c:extLst>
        </c:ser>
        <c:dLbls>
          <c:showLegendKey val="0"/>
          <c:showVal val="0"/>
          <c:showCatName val="0"/>
          <c:showSerName val="0"/>
          <c:showPercent val="0"/>
          <c:showBubbleSize val="0"/>
        </c:dLbls>
        <c:axId val="-1456470336"/>
        <c:axId val="-1456469248"/>
      </c:scatterChart>
      <c:valAx>
        <c:axId val="-145647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69248"/>
        <c:crosses val="autoZero"/>
        <c:crossBetween val="midCat"/>
      </c:valAx>
      <c:valAx>
        <c:axId val="-1456469248"/>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7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section (DEM)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11"/>
            <c:marker>
              <c:symbol val="triangle"/>
              <c:size val="10"/>
              <c:spPr>
                <a:solidFill>
                  <a:srgbClr val="FF0000"/>
                </a:solidFill>
                <a:ln w="9525">
                  <a:noFill/>
                </a:ln>
                <a:effectLst/>
              </c:spPr>
            </c:marker>
            <c:bubble3D val="0"/>
            <c:extLst xmlns:c16r2="http://schemas.microsoft.com/office/drawing/2015/06/chart">
              <c:ext xmlns:c16="http://schemas.microsoft.com/office/drawing/2014/chart" uri="{C3380CC4-5D6E-409C-BE32-E72D297353CC}">
                <c16:uniqueId val="{00000000-4D5B-4923-BB86-B6988C0EA478}"/>
              </c:ext>
            </c:extLst>
          </c:dPt>
          <c:dPt>
            <c:idx val="56"/>
            <c:marker>
              <c:symbol val="triangle"/>
              <c:size val="10"/>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1-162B-4AF4-BAE6-46E8E01CEA9B}"/>
              </c:ext>
            </c:extLst>
          </c:dPt>
          <c:xVal>
            <c:numRef>
              <c:f>'Normalize Cross-Section'!$H$2:$H$68</c:f>
              <c:numCache>
                <c:formatCode>General</c:formatCode>
                <c:ptCount val="67"/>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pt idx="12">
                  <c:v>11.601111501849472</c:v>
                </c:pt>
                <c:pt idx="13">
                  <c:v>12.601112148178244</c:v>
                </c:pt>
                <c:pt idx="14">
                  <c:v>13.601111939506536</c:v>
                </c:pt>
                <c:pt idx="15">
                  <c:v>14.601111730843861</c:v>
                </c:pt>
                <c:pt idx="16">
                  <c:v>15.601112377358538</c:v>
                </c:pt>
                <c:pt idx="17">
                  <c:v>16.601112168609291</c:v>
                </c:pt>
                <c:pt idx="18">
                  <c:v>17.601111959964587</c:v>
                </c:pt>
                <c:pt idx="19">
                  <c:v>18.60111260643297</c:v>
                </c:pt>
                <c:pt idx="20">
                  <c:v>19.60111187933235</c:v>
                </c:pt>
                <c:pt idx="21">
                  <c:v>20.601111670598353</c:v>
                </c:pt>
                <c:pt idx="22">
                  <c:v>21.60111146202691</c:v>
                </c:pt>
                <c:pt idx="23">
                  <c:v>22.601112108505603</c:v>
                </c:pt>
                <c:pt idx="24">
                  <c:v>23.601111899877978</c:v>
                </c:pt>
                <c:pt idx="25">
                  <c:v>24.601111691152578</c:v>
                </c:pt>
                <c:pt idx="26">
                  <c:v>25.601112337636089</c:v>
                </c:pt>
                <c:pt idx="27">
                  <c:v>26.601112129073442</c:v>
                </c:pt>
                <c:pt idx="28">
                  <c:v>27.601111401886847</c:v>
                </c:pt>
                <c:pt idx="29">
                  <c:v>28.601112048373533</c:v>
                </c:pt>
                <c:pt idx="30">
                  <c:v>29.601111839753656</c:v>
                </c:pt>
                <c:pt idx="31">
                  <c:v>30.6011116311347</c:v>
                </c:pt>
                <c:pt idx="32">
                  <c:v>31.601112277524262</c:v>
                </c:pt>
                <c:pt idx="33">
                  <c:v>32.601112068967183</c:v>
                </c:pt>
                <c:pt idx="34">
                  <c:v>33.601111860350443</c:v>
                </c:pt>
                <c:pt idx="35">
                  <c:v>34.601112506841346</c:v>
                </c:pt>
                <c:pt idx="36">
                  <c:v>35.60111229812621</c:v>
                </c:pt>
                <c:pt idx="37">
                  <c:v>36.601111571044747</c:v>
                </c:pt>
                <c:pt idx="38">
                  <c:v>37.601112217597297</c:v>
                </c:pt>
                <c:pt idx="39">
                  <c:v>38.601112008883504</c:v>
                </c:pt>
                <c:pt idx="40">
                  <c:v>39.601111800269678</c:v>
                </c:pt>
                <c:pt idx="41">
                  <c:v>40.601111591656256</c:v>
                </c:pt>
                <c:pt idx="42">
                  <c:v>41.601112238149852</c:v>
                </c:pt>
                <c:pt idx="43">
                  <c:v>42.601112029437544</c:v>
                </c:pt>
                <c:pt idx="55">
                  <c:v>43.19420715594557</c:v>
                </c:pt>
                <c:pt idx="56">
                  <c:v>44.194207028421822</c:v>
                </c:pt>
                <c:pt idx="57">
                  <c:v>45.194206900808204</c:v>
                </c:pt>
                <c:pt idx="58">
                  <c:v>46.19420710984145</c:v>
                </c:pt>
                <c:pt idx="59">
                  <c:v>47.194206982344333</c:v>
                </c:pt>
                <c:pt idx="60">
                  <c:v>48.194206854816009</c:v>
                </c:pt>
                <c:pt idx="61">
                  <c:v>49.194206727234814</c:v>
                </c:pt>
                <c:pt idx="62">
                  <c:v>50.194206936395886</c:v>
                </c:pt>
                <c:pt idx="63">
                  <c:v>51.194206808827872</c:v>
                </c:pt>
                <c:pt idx="64">
                  <c:v>52.194206681266124</c:v>
                </c:pt>
                <c:pt idx="65">
                  <c:v>53.194207408974755</c:v>
                </c:pt>
                <c:pt idx="66">
                  <c:v>54.194206762953804</c:v>
                </c:pt>
              </c:numCache>
            </c:numRef>
          </c:xVal>
          <c:yVal>
            <c:numRef>
              <c:f>'Normalize Cross-Section'!$I$2:$I$68</c:f>
              <c:numCache>
                <c:formatCode>General</c:formatCode>
                <c:ptCount val="67"/>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pt idx="12">
                  <c:v>375.70419299999998</c:v>
                </c:pt>
                <c:pt idx="13">
                  <c:v>375.589966</c:v>
                </c:pt>
                <c:pt idx="14">
                  <c:v>375.589966</c:v>
                </c:pt>
                <c:pt idx="15">
                  <c:v>375.589966</c:v>
                </c:pt>
                <c:pt idx="16">
                  <c:v>375.59942599999999</c:v>
                </c:pt>
                <c:pt idx="17">
                  <c:v>375.59942599999999</c:v>
                </c:pt>
                <c:pt idx="18">
                  <c:v>375.59942599999999</c:v>
                </c:pt>
                <c:pt idx="19">
                  <c:v>375.59942599999999</c:v>
                </c:pt>
                <c:pt idx="20">
                  <c:v>375.59942599999999</c:v>
                </c:pt>
                <c:pt idx="21">
                  <c:v>375.59945699999997</c:v>
                </c:pt>
                <c:pt idx="22">
                  <c:v>375.59945699999997</c:v>
                </c:pt>
                <c:pt idx="23">
                  <c:v>375.50320399999998</c:v>
                </c:pt>
                <c:pt idx="24">
                  <c:v>375.50320399999998</c:v>
                </c:pt>
                <c:pt idx="25">
                  <c:v>375.50320399999998</c:v>
                </c:pt>
                <c:pt idx="26">
                  <c:v>375.50320399999998</c:v>
                </c:pt>
                <c:pt idx="27">
                  <c:v>375.58941700000003</c:v>
                </c:pt>
                <c:pt idx="28">
                  <c:v>375.58941700000003</c:v>
                </c:pt>
                <c:pt idx="29">
                  <c:v>375.58941700000003</c:v>
                </c:pt>
                <c:pt idx="30">
                  <c:v>375.58941700000003</c:v>
                </c:pt>
                <c:pt idx="31">
                  <c:v>375.58941700000003</c:v>
                </c:pt>
                <c:pt idx="32">
                  <c:v>375.5</c:v>
                </c:pt>
                <c:pt idx="33">
                  <c:v>375.5</c:v>
                </c:pt>
                <c:pt idx="34">
                  <c:v>375.5</c:v>
                </c:pt>
                <c:pt idx="35">
                  <c:v>375.5</c:v>
                </c:pt>
                <c:pt idx="36">
                  <c:v>375.5</c:v>
                </c:pt>
                <c:pt idx="37">
                  <c:v>375.5</c:v>
                </c:pt>
                <c:pt idx="38">
                  <c:v>375.5</c:v>
                </c:pt>
                <c:pt idx="39">
                  <c:v>375.52096599999999</c:v>
                </c:pt>
                <c:pt idx="40">
                  <c:v>375.52096599999999</c:v>
                </c:pt>
                <c:pt idx="41">
                  <c:v>375.52096599999999</c:v>
                </c:pt>
                <c:pt idx="42">
                  <c:v>375.63406400000002</c:v>
                </c:pt>
                <c:pt idx="43">
                  <c:v>375.63406400000002</c:v>
                </c:pt>
                <c:pt idx="55">
                  <c:v>375.63406400000002</c:v>
                </c:pt>
                <c:pt idx="56">
                  <c:v>376.196686</c:v>
                </c:pt>
                <c:pt idx="57">
                  <c:v>376.196686</c:v>
                </c:pt>
                <c:pt idx="58">
                  <c:v>376.196686</c:v>
                </c:pt>
                <c:pt idx="59">
                  <c:v>376.196686</c:v>
                </c:pt>
                <c:pt idx="60">
                  <c:v>376.196686</c:v>
                </c:pt>
                <c:pt idx="61">
                  <c:v>376.196686</c:v>
                </c:pt>
                <c:pt idx="62">
                  <c:v>377.40631100000002</c:v>
                </c:pt>
                <c:pt idx="63">
                  <c:v>378.16290300000003</c:v>
                </c:pt>
                <c:pt idx="64">
                  <c:v>378.16290300000003</c:v>
                </c:pt>
                <c:pt idx="65">
                  <c:v>378.16290300000003</c:v>
                </c:pt>
                <c:pt idx="66">
                  <c:v>378.16290300000003</c:v>
                </c:pt>
              </c:numCache>
            </c:numRef>
          </c:yVal>
          <c:smooth val="1"/>
          <c:extLst xmlns:c16r2="http://schemas.microsoft.com/office/drawing/2015/06/chart">
            <c:ext xmlns:c16="http://schemas.microsoft.com/office/drawing/2014/chart" uri="{C3380CC4-5D6E-409C-BE32-E72D297353CC}">
              <c16:uniqueId val="{00000002-4D5B-4923-BB86-B6988C0EA478}"/>
            </c:ext>
          </c:extLst>
        </c:ser>
        <c:dLbls>
          <c:showLegendKey val="0"/>
          <c:showVal val="0"/>
          <c:showCatName val="0"/>
          <c:showSerName val="0"/>
          <c:showPercent val="0"/>
          <c:showBubbleSize val="0"/>
        </c:dLbls>
        <c:axId val="-1459800128"/>
        <c:axId val="-1459800672"/>
      </c:scatterChart>
      <c:valAx>
        <c:axId val="-145980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800672"/>
        <c:crosses val="autoZero"/>
        <c:crossBetween val="midCat"/>
      </c:valAx>
      <c:valAx>
        <c:axId val="-1459800672"/>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800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 4 - 2020-10.44'!$H$57:$H$68</c:f>
              <c:numCache>
                <c:formatCode>General</c:formatCode>
                <c:ptCount val="12"/>
                <c:pt idx="0">
                  <c:v>43.19420715594557</c:v>
                </c:pt>
                <c:pt idx="1">
                  <c:v>44.194207028421822</c:v>
                </c:pt>
                <c:pt idx="2">
                  <c:v>45.194206900808204</c:v>
                </c:pt>
                <c:pt idx="3">
                  <c:v>46.19420710984145</c:v>
                </c:pt>
                <c:pt idx="4">
                  <c:v>47.194206982344333</c:v>
                </c:pt>
                <c:pt idx="5">
                  <c:v>48.194206854816009</c:v>
                </c:pt>
                <c:pt idx="6">
                  <c:v>49.194206727234814</c:v>
                </c:pt>
                <c:pt idx="7">
                  <c:v>50.194206936395886</c:v>
                </c:pt>
                <c:pt idx="8">
                  <c:v>51.194206808827872</c:v>
                </c:pt>
                <c:pt idx="9">
                  <c:v>52.194206681266124</c:v>
                </c:pt>
                <c:pt idx="10">
                  <c:v>53.194207408974755</c:v>
                </c:pt>
                <c:pt idx="11">
                  <c:v>54.194206762953804</c:v>
                </c:pt>
              </c:numCache>
            </c:numRef>
          </c:xVal>
          <c:yVal>
            <c:numRef>
              <c:f>'FEB 4 - 2020-10.44'!$I$57:$I$68</c:f>
              <c:numCache>
                <c:formatCode>General</c:formatCode>
                <c:ptCount val="12"/>
                <c:pt idx="0">
                  <c:v>375.63406400000002</c:v>
                </c:pt>
                <c:pt idx="1">
                  <c:v>376.196686</c:v>
                </c:pt>
                <c:pt idx="2">
                  <c:v>376.196686</c:v>
                </c:pt>
                <c:pt idx="3">
                  <c:v>376.196686</c:v>
                </c:pt>
                <c:pt idx="4">
                  <c:v>376.196686</c:v>
                </c:pt>
                <c:pt idx="5">
                  <c:v>376.196686</c:v>
                </c:pt>
                <c:pt idx="6">
                  <c:v>376.196686</c:v>
                </c:pt>
                <c:pt idx="7">
                  <c:v>377.40631100000002</c:v>
                </c:pt>
                <c:pt idx="8">
                  <c:v>378.16290300000003</c:v>
                </c:pt>
                <c:pt idx="9">
                  <c:v>378.16290300000003</c:v>
                </c:pt>
                <c:pt idx="10">
                  <c:v>378.16290300000003</c:v>
                </c:pt>
                <c:pt idx="11">
                  <c:v>378.16290300000003</c:v>
                </c:pt>
              </c:numCache>
            </c:numRef>
          </c:yVal>
          <c:smooth val="1"/>
          <c:extLst xmlns:c16r2="http://schemas.microsoft.com/office/drawing/2015/06/chart">
            <c:ext xmlns:c16="http://schemas.microsoft.com/office/drawing/2014/chart" uri="{C3380CC4-5D6E-409C-BE32-E72D297353CC}">
              <c16:uniqueId val="{00000000-3E5A-4865-9313-4E47844E3C07}"/>
            </c:ext>
          </c:extLst>
        </c:ser>
        <c:dLbls>
          <c:showLegendKey val="0"/>
          <c:showVal val="0"/>
          <c:showCatName val="0"/>
          <c:showSerName val="0"/>
          <c:showPercent val="0"/>
          <c:showBubbleSize val="0"/>
        </c:dLbls>
        <c:axId val="-1458235280"/>
        <c:axId val="-1458239088"/>
      </c:scatterChart>
      <c:valAx>
        <c:axId val="-145823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9088"/>
        <c:crosses val="autoZero"/>
        <c:crossBetween val="midCat"/>
      </c:valAx>
      <c:valAx>
        <c:axId val="-1458239088"/>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5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cap="none" baseline="0">
                <a:solidFill>
                  <a:schemeClr val="lt1">
                    <a:lumMod val="85000"/>
                  </a:schemeClr>
                </a:solidFill>
                <a:latin typeface="+mn-lt"/>
                <a:ea typeface="+mn-ea"/>
                <a:cs typeface="+mn-cs"/>
              </a:defRPr>
            </a:pPr>
            <a:r>
              <a:rPr lang="en-PH" sz="2800"/>
              <a:t>Normalize</a:t>
            </a:r>
            <a:r>
              <a:rPr lang="en-PH" sz="2800" baseline="0"/>
              <a:t> </a:t>
            </a:r>
            <a:r>
              <a:rPr lang="en-PH" sz="2800"/>
              <a:t>Cross-Section</a:t>
            </a:r>
            <a:r>
              <a:rPr lang="en-PH" sz="2800" baseline="0"/>
              <a:t> Elevation from DEM</a:t>
            </a:r>
            <a:endParaRPr lang="en-PH" sz="2800"/>
          </a:p>
        </c:rich>
      </c:tx>
      <c:layout/>
      <c:overlay val="0"/>
      <c:spPr>
        <a:noFill/>
        <a:ln>
          <a:noFill/>
        </a:ln>
        <a:effectLst/>
      </c:spPr>
      <c:txPr>
        <a:bodyPr rot="0" spcFirstLastPara="1" vertOverflow="ellipsis" vert="horz" wrap="square" anchor="ctr" anchorCtr="1"/>
        <a:lstStyle/>
        <a:p>
          <a:pPr>
            <a:defRPr sz="28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v>Cross Section Profile</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'Normalize Cross-Section'!$N$2:$N$68</c:f>
              <c:numCache>
                <c:formatCode>General</c:formatCode>
                <c:ptCount val="67"/>
                <c:pt idx="0">
                  <c:v>0</c:v>
                </c:pt>
                <c:pt idx="1">
                  <c:v>1</c:v>
                </c:pt>
                <c:pt idx="2">
                  <c:v>2</c:v>
                </c:pt>
                <c:pt idx="3">
                  <c:v>3</c:v>
                </c:pt>
                <c:pt idx="4">
                  <c:v>4</c:v>
                </c:pt>
                <c:pt idx="5">
                  <c:v>5</c:v>
                </c:pt>
                <c:pt idx="6">
                  <c:v>6</c:v>
                </c:pt>
                <c:pt idx="7">
                  <c:v>7</c:v>
                </c:pt>
                <c:pt idx="8">
                  <c:v>8</c:v>
                </c:pt>
                <c:pt idx="9">
                  <c:v>9</c:v>
                </c:pt>
                <c:pt idx="10">
                  <c:v>10</c:v>
                </c:pt>
                <c:pt idx="11">
                  <c:v>10.6</c:v>
                </c:pt>
                <c:pt idx="12">
                  <c:v>11.6</c:v>
                </c:pt>
                <c:pt idx="13">
                  <c:v>12.6</c:v>
                </c:pt>
                <c:pt idx="14">
                  <c:v>13.6</c:v>
                </c:pt>
                <c:pt idx="15">
                  <c:v>14.6</c:v>
                </c:pt>
                <c:pt idx="16">
                  <c:v>15.6</c:v>
                </c:pt>
                <c:pt idx="17">
                  <c:v>16.600000000000001</c:v>
                </c:pt>
                <c:pt idx="18">
                  <c:v>17.600000000000001</c:v>
                </c:pt>
                <c:pt idx="19">
                  <c:v>18.600000000000001</c:v>
                </c:pt>
                <c:pt idx="20">
                  <c:v>19.600000000000001</c:v>
                </c:pt>
                <c:pt idx="21">
                  <c:v>20.6</c:v>
                </c:pt>
                <c:pt idx="22">
                  <c:v>21.6</c:v>
                </c:pt>
                <c:pt idx="23">
                  <c:v>22.6</c:v>
                </c:pt>
                <c:pt idx="24">
                  <c:v>23.6</c:v>
                </c:pt>
                <c:pt idx="25">
                  <c:v>24.6</c:v>
                </c:pt>
                <c:pt idx="26">
                  <c:v>25.6</c:v>
                </c:pt>
                <c:pt idx="27">
                  <c:v>26.6</c:v>
                </c:pt>
                <c:pt idx="28">
                  <c:v>27.6</c:v>
                </c:pt>
                <c:pt idx="29">
                  <c:v>28.6</c:v>
                </c:pt>
                <c:pt idx="30">
                  <c:v>29.6</c:v>
                </c:pt>
                <c:pt idx="31">
                  <c:v>30.6</c:v>
                </c:pt>
                <c:pt idx="32">
                  <c:v>31.6</c:v>
                </c:pt>
                <c:pt idx="33">
                  <c:v>32.6</c:v>
                </c:pt>
                <c:pt idx="34">
                  <c:v>33.6</c:v>
                </c:pt>
                <c:pt idx="35">
                  <c:v>34.6</c:v>
                </c:pt>
                <c:pt idx="36">
                  <c:v>35.6</c:v>
                </c:pt>
                <c:pt idx="37">
                  <c:v>36.6</c:v>
                </c:pt>
                <c:pt idx="38">
                  <c:v>37.6</c:v>
                </c:pt>
                <c:pt idx="39">
                  <c:v>38.6</c:v>
                </c:pt>
                <c:pt idx="40">
                  <c:v>39.6</c:v>
                </c:pt>
                <c:pt idx="41">
                  <c:v>40.6</c:v>
                </c:pt>
                <c:pt idx="42">
                  <c:v>41.6</c:v>
                </c:pt>
                <c:pt idx="43">
                  <c:v>42.6</c:v>
                </c:pt>
                <c:pt idx="44">
                  <c:v>43.6</c:v>
                </c:pt>
                <c:pt idx="45">
                  <c:v>44.6</c:v>
                </c:pt>
                <c:pt idx="46">
                  <c:v>45.6</c:v>
                </c:pt>
                <c:pt idx="47">
                  <c:v>46.6</c:v>
                </c:pt>
                <c:pt idx="48">
                  <c:v>47.6</c:v>
                </c:pt>
                <c:pt idx="49">
                  <c:v>48.6</c:v>
                </c:pt>
                <c:pt idx="50">
                  <c:v>49.6</c:v>
                </c:pt>
                <c:pt idx="51">
                  <c:v>50.6</c:v>
                </c:pt>
                <c:pt idx="52">
                  <c:v>51.6</c:v>
                </c:pt>
                <c:pt idx="53">
                  <c:v>52.6</c:v>
                </c:pt>
                <c:pt idx="54">
                  <c:v>52.97</c:v>
                </c:pt>
                <c:pt idx="55">
                  <c:v>53.563095126508024</c:v>
                </c:pt>
                <c:pt idx="56">
                  <c:v>54.563095126508024</c:v>
                </c:pt>
                <c:pt idx="57">
                  <c:v>55.563095126508024</c:v>
                </c:pt>
                <c:pt idx="58">
                  <c:v>56.563095126508024</c:v>
                </c:pt>
                <c:pt idx="59">
                  <c:v>57.563095126508024</c:v>
                </c:pt>
                <c:pt idx="60">
                  <c:v>58.563095126508024</c:v>
                </c:pt>
                <c:pt idx="61">
                  <c:v>59.563095126508024</c:v>
                </c:pt>
                <c:pt idx="62">
                  <c:v>60.563095126508024</c:v>
                </c:pt>
                <c:pt idx="63">
                  <c:v>61.563095126508024</c:v>
                </c:pt>
                <c:pt idx="64">
                  <c:v>62.563095126508024</c:v>
                </c:pt>
                <c:pt idx="65">
                  <c:v>63.563095126508024</c:v>
                </c:pt>
                <c:pt idx="66">
                  <c:v>64.563095126508017</c:v>
                </c:pt>
              </c:numCache>
            </c:numRef>
          </c:xVal>
          <c:yVal>
            <c:numRef>
              <c:f>'Normalize Cross-Section'!$O$2:$O$68</c:f>
              <c:numCache>
                <c:formatCode>General</c:formatCode>
                <c:ptCount val="67"/>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formatCode="0.00">
                  <c:v>375.63406400000002</c:v>
                </c:pt>
                <c:pt idx="12" formatCode="0.00">
                  <c:v>375.63406400000002</c:v>
                </c:pt>
                <c:pt idx="13" formatCode="0.00">
                  <c:v>375.63406400000002</c:v>
                </c:pt>
                <c:pt idx="14" formatCode="0.00">
                  <c:v>375.63406400000002</c:v>
                </c:pt>
                <c:pt idx="15" formatCode="0.00">
                  <c:v>375.63406400000002</c:v>
                </c:pt>
                <c:pt idx="16" formatCode="0.00">
                  <c:v>375.63406400000002</c:v>
                </c:pt>
                <c:pt idx="17" formatCode="0.00">
                  <c:v>375.63406400000002</c:v>
                </c:pt>
                <c:pt idx="18" formatCode="0.00">
                  <c:v>375.63406400000002</c:v>
                </c:pt>
                <c:pt idx="19" formatCode="0.00">
                  <c:v>375.63406400000002</c:v>
                </c:pt>
                <c:pt idx="20" formatCode="0.00">
                  <c:v>375.63406400000002</c:v>
                </c:pt>
                <c:pt idx="21" formatCode="0.00">
                  <c:v>375.63406400000002</c:v>
                </c:pt>
                <c:pt idx="22" formatCode="0.00">
                  <c:v>375.55406400000004</c:v>
                </c:pt>
                <c:pt idx="23" formatCode="0.00">
                  <c:v>375.48406400000005</c:v>
                </c:pt>
                <c:pt idx="24" formatCode="0.00">
                  <c:v>375.40406400000001</c:v>
                </c:pt>
                <c:pt idx="25" formatCode="0.00">
                  <c:v>375.344064</c:v>
                </c:pt>
                <c:pt idx="26" formatCode="0.00">
                  <c:v>375.284064</c:v>
                </c:pt>
                <c:pt idx="27" formatCode="0.00">
                  <c:v>375.26406400000002</c:v>
                </c:pt>
                <c:pt idx="28" formatCode="0.00">
                  <c:v>375.21406400000001</c:v>
                </c:pt>
                <c:pt idx="29" formatCode="0.00">
                  <c:v>375.19406400000003</c:v>
                </c:pt>
                <c:pt idx="30" formatCode="0.00">
                  <c:v>375.17406400000004</c:v>
                </c:pt>
                <c:pt idx="31" formatCode="0.00">
                  <c:v>375.13406400000002</c:v>
                </c:pt>
                <c:pt idx="32" formatCode="0.00">
                  <c:v>375.12406400000003</c:v>
                </c:pt>
                <c:pt idx="33" formatCode="0.00">
                  <c:v>375.094064</c:v>
                </c:pt>
                <c:pt idx="34" formatCode="0.00">
                  <c:v>375.04406400000005</c:v>
                </c:pt>
                <c:pt idx="35" formatCode="0.00">
                  <c:v>374.99406400000004</c:v>
                </c:pt>
                <c:pt idx="36" formatCode="0.00">
                  <c:v>374.914064</c:v>
                </c:pt>
                <c:pt idx="37" formatCode="0.00">
                  <c:v>374.81406400000003</c:v>
                </c:pt>
                <c:pt idx="38" formatCode="0.00">
                  <c:v>374.76406400000002</c:v>
                </c:pt>
                <c:pt idx="39" formatCode="0.00">
                  <c:v>374.68406400000003</c:v>
                </c:pt>
                <c:pt idx="40" formatCode="0.00">
                  <c:v>374.61406400000004</c:v>
                </c:pt>
                <c:pt idx="41" formatCode="0.00">
                  <c:v>374.57406400000002</c:v>
                </c:pt>
                <c:pt idx="42" formatCode="0.00">
                  <c:v>374.56406400000003</c:v>
                </c:pt>
                <c:pt idx="43" formatCode="0.00">
                  <c:v>374.51406400000002</c:v>
                </c:pt>
                <c:pt idx="44" formatCode="0.00">
                  <c:v>374.42406400000004</c:v>
                </c:pt>
                <c:pt idx="45" formatCode="0.00">
                  <c:v>374.40406400000001</c:v>
                </c:pt>
                <c:pt idx="46" formatCode="0.00">
                  <c:v>374.33406400000001</c:v>
                </c:pt>
                <c:pt idx="47" formatCode="0.00">
                  <c:v>374.51406400000002</c:v>
                </c:pt>
                <c:pt idx="48" formatCode="0.00">
                  <c:v>374.70406400000002</c:v>
                </c:pt>
                <c:pt idx="49" formatCode="0.00">
                  <c:v>375.07406400000002</c:v>
                </c:pt>
                <c:pt idx="50" formatCode="0.00">
                  <c:v>375.11406400000004</c:v>
                </c:pt>
                <c:pt idx="51" formatCode="0.00">
                  <c:v>375.13406400000002</c:v>
                </c:pt>
                <c:pt idx="52" formatCode="0.00">
                  <c:v>375.29406400000005</c:v>
                </c:pt>
                <c:pt idx="53" formatCode="0.00">
                  <c:v>375.26406400000002</c:v>
                </c:pt>
                <c:pt idx="54" formatCode="0.00">
                  <c:v>375.63406400000002</c:v>
                </c:pt>
                <c:pt idx="55">
                  <c:v>375.63406400000002</c:v>
                </c:pt>
                <c:pt idx="56">
                  <c:v>376.196686</c:v>
                </c:pt>
                <c:pt idx="57">
                  <c:v>376.196686</c:v>
                </c:pt>
                <c:pt idx="58">
                  <c:v>376.196686</c:v>
                </c:pt>
                <c:pt idx="59">
                  <c:v>376.196686</c:v>
                </c:pt>
                <c:pt idx="60">
                  <c:v>376.196686</c:v>
                </c:pt>
                <c:pt idx="61">
                  <c:v>376.196686</c:v>
                </c:pt>
                <c:pt idx="62">
                  <c:v>377.40631100000002</c:v>
                </c:pt>
                <c:pt idx="63">
                  <c:v>378.16290300000003</c:v>
                </c:pt>
                <c:pt idx="64">
                  <c:v>378.16290300000003</c:v>
                </c:pt>
                <c:pt idx="65">
                  <c:v>378.16290300000003</c:v>
                </c:pt>
                <c:pt idx="66">
                  <c:v>378.16290300000003</c:v>
                </c:pt>
              </c:numCache>
            </c:numRef>
          </c:yVal>
          <c:smooth val="1"/>
          <c:extLst xmlns:c16r2="http://schemas.microsoft.com/office/drawing/2015/06/chart">
            <c:ext xmlns:c16="http://schemas.microsoft.com/office/drawing/2014/chart" uri="{C3380CC4-5D6E-409C-BE32-E72D297353CC}">
              <c16:uniqueId val="{00000000-8482-48A0-B2D6-6B60D9AACB1D}"/>
            </c:ext>
          </c:extLst>
        </c:ser>
        <c:ser>
          <c:idx val="1"/>
          <c:order val="1"/>
          <c:tx>
            <c:v>Water Surface Level</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'Normalize Cross-Section'!$N$13:$N$57</c:f>
              <c:numCache>
                <c:formatCode>General</c:formatCode>
                <c:ptCount val="45"/>
                <c:pt idx="0">
                  <c:v>10.6</c:v>
                </c:pt>
                <c:pt idx="1">
                  <c:v>11.6</c:v>
                </c:pt>
                <c:pt idx="2">
                  <c:v>12.6</c:v>
                </c:pt>
                <c:pt idx="3">
                  <c:v>13.6</c:v>
                </c:pt>
                <c:pt idx="4">
                  <c:v>14.6</c:v>
                </c:pt>
                <c:pt idx="5">
                  <c:v>15.6</c:v>
                </c:pt>
                <c:pt idx="6">
                  <c:v>16.600000000000001</c:v>
                </c:pt>
                <c:pt idx="7">
                  <c:v>17.600000000000001</c:v>
                </c:pt>
                <c:pt idx="8">
                  <c:v>18.600000000000001</c:v>
                </c:pt>
                <c:pt idx="9">
                  <c:v>19.600000000000001</c:v>
                </c:pt>
                <c:pt idx="10">
                  <c:v>20.6</c:v>
                </c:pt>
                <c:pt idx="11">
                  <c:v>21.6</c:v>
                </c:pt>
                <c:pt idx="12">
                  <c:v>22.6</c:v>
                </c:pt>
                <c:pt idx="13">
                  <c:v>23.6</c:v>
                </c:pt>
                <c:pt idx="14">
                  <c:v>24.6</c:v>
                </c:pt>
                <c:pt idx="15">
                  <c:v>25.6</c:v>
                </c:pt>
                <c:pt idx="16">
                  <c:v>26.6</c:v>
                </c:pt>
                <c:pt idx="17">
                  <c:v>27.6</c:v>
                </c:pt>
                <c:pt idx="18">
                  <c:v>28.6</c:v>
                </c:pt>
                <c:pt idx="19">
                  <c:v>29.6</c:v>
                </c:pt>
                <c:pt idx="20">
                  <c:v>30.6</c:v>
                </c:pt>
                <c:pt idx="21">
                  <c:v>31.6</c:v>
                </c:pt>
                <c:pt idx="22">
                  <c:v>32.6</c:v>
                </c:pt>
                <c:pt idx="23">
                  <c:v>33.6</c:v>
                </c:pt>
                <c:pt idx="24">
                  <c:v>34.6</c:v>
                </c:pt>
                <c:pt idx="25">
                  <c:v>35.6</c:v>
                </c:pt>
                <c:pt idx="26">
                  <c:v>36.6</c:v>
                </c:pt>
                <c:pt idx="27">
                  <c:v>37.6</c:v>
                </c:pt>
                <c:pt idx="28">
                  <c:v>38.6</c:v>
                </c:pt>
                <c:pt idx="29">
                  <c:v>39.6</c:v>
                </c:pt>
                <c:pt idx="30">
                  <c:v>40.6</c:v>
                </c:pt>
                <c:pt idx="31">
                  <c:v>41.6</c:v>
                </c:pt>
                <c:pt idx="32">
                  <c:v>42.6</c:v>
                </c:pt>
                <c:pt idx="33">
                  <c:v>43.6</c:v>
                </c:pt>
                <c:pt idx="34">
                  <c:v>44.6</c:v>
                </c:pt>
                <c:pt idx="35">
                  <c:v>45.6</c:v>
                </c:pt>
                <c:pt idx="36">
                  <c:v>46.6</c:v>
                </c:pt>
                <c:pt idx="37">
                  <c:v>47.6</c:v>
                </c:pt>
                <c:pt idx="38">
                  <c:v>48.6</c:v>
                </c:pt>
                <c:pt idx="39">
                  <c:v>49.6</c:v>
                </c:pt>
                <c:pt idx="40">
                  <c:v>50.6</c:v>
                </c:pt>
                <c:pt idx="41">
                  <c:v>51.6</c:v>
                </c:pt>
                <c:pt idx="42">
                  <c:v>52.6</c:v>
                </c:pt>
                <c:pt idx="43">
                  <c:v>52.97</c:v>
                </c:pt>
                <c:pt idx="44">
                  <c:v>53.563095126508024</c:v>
                </c:pt>
              </c:numCache>
            </c:numRef>
          </c:xVal>
          <c:yVal>
            <c:numRef>
              <c:f>'Normalize Cross-Section'!$P$13:$P$57</c:f>
              <c:numCache>
                <c:formatCode>0.00</c:formatCode>
                <c:ptCount val="45"/>
                <c:pt idx="0">
                  <c:v>375.63406400000002</c:v>
                </c:pt>
                <c:pt idx="1">
                  <c:v>375.63406400000002</c:v>
                </c:pt>
                <c:pt idx="2">
                  <c:v>375.63406400000002</c:v>
                </c:pt>
                <c:pt idx="3">
                  <c:v>375.63406400000002</c:v>
                </c:pt>
                <c:pt idx="4">
                  <c:v>375.63406400000002</c:v>
                </c:pt>
                <c:pt idx="5">
                  <c:v>375.63406400000002</c:v>
                </c:pt>
                <c:pt idx="6">
                  <c:v>375.63406400000002</c:v>
                </c:pt>
                <c:pt idx="7">
                  <c:v>375.63406400000002</c:v>
                </c:pt>
                <c:pt idx="8">
                  <c:v>375.63406400000002</c:v>
                </c:pt>
                <c:pt idx="9">
                  <c:v>375.63406400000002</c:v>
                </c:pt>
                <c:pt idx="10">
                  <c:v>375.63406400000002</c:v>
                </c:pt>
                <c:pt idx="11">
                  <c:v>375.63406400000002</c:v>
                </c:pt>
                <c:pt idx="12">
                  <c:v>375.63406400000002</c:v>
                </c:pt>
                <c:pt idx="13">
                  <c:v>375.63406400000002</c:v>
                </c:pt>
                <c:pt idx="14">
                  <c:v>375.63406400000002</c:v>
                </c:pt>
                <c:pt idx="15">
                  <c:v>375.63406400000002</c:v>
                </c:pt>
                <c:pt idx="16">
                  <c:v>375.63406400000002</c:v>
                </c:pt>
                <c:pt idx="17">
                  <c:v>375.63406400000002</c:v>
                </c:pt>
                <c:pt idx="18">
                  <c:v>375.63406400000002</c:v>
                </c:pt>
                <c:pt idx="19">
                  <c:v>375.63406400000002</c:v>
                </c:pt>
                <c:pt idx="20">
                  <c:v>375.63406400000002</c:v>
                </c:pt>
                <c:pt idx="21">
                  <c:v>375.63406400000002</c:v>
                </c:pt>
                <c:pt idx="22">
                  <c:v>375.63406400000002</c:v>
                </c:pt>
                <c:pt idx="23">
                  <c:v>375.63406400000002</c:v>
                </c:pt>
                <c:pt idx="24">
                  <c:v>375.63406400000002</c:v>
                </c:pt>
                <c:pt idx="25">
                  <c:v>375.63406400000002</c:v>
                </c:pt>
                <c:pt idx="26">
                  <c:v>375.63406400000002</c:v>
                </c:pt>
                <c:pt idx="27">
                  <c:v>375.63406400000002</c:v>
                </c:pt>
                <c:pt idx="28">
                  <c:v>375.63406400000002</c:v>
                </c:pt>
                <c:pt idx="29">
                  <c:v>375.63406400000002</c:v>
                </c:pt>
                <c:pt idx="30">
                  <c:v>375.63406400000002</c:v>
                </c:pt>
                <c:pt idx="31">
                  <c:v>375.63406400000002</c:v>
                </c:pt>
                <c:pt idx="32">
                  <c:v>375.63406400000002</c:v>
                </c:pt>
                <c:pt idx="33">
                  <c:v>375.63406400000002</c:v>
                </c:pt>
                <c:pt idx="34">
                  <c:v>375.63406400000002</c:v>
                </c:pt>
                <c:pt idx="35">
                  <c:v>375.63406400000002</c:v>
                </c:pt>
                <c:pt idx="36">
                  <c:v>375.63406400000002</c:v>
                </c:pt>
                <c:pt idx="37">
                  <c:v>375.63406400000002</c:v>
                </c:pt>
                <c:pt idx="38">
                  <c:v>375.63406400000002</c:v>
                </c:pt>
                <c:pt idx="39">
                  <c:v>375.63406400000002</c:v>
                </c:pt>
                <c:pt idx="40">
                  <c:v>375.63406400000002</c:v>
                </c:pt>
                <c:pt idx="41">
                  <c:v>375.63406400000002</c:v>
                </c:pt>
                <c:pt idx="42">
                  <c:v>375.63406400000002</c:v>
                </c:pt>
                <c:pt idx="43">
                  <c:v>375.63406400000002</c:v>
                </c:pt>
              </c:numCache>
            </c:numRef>
          </c:yVal>
          <c:smooth val="1"/>
          <c:extLst xmlns:c16r2="http://schemas.microsoft.com/office/drawing/2015/06/chart">
            <c:ext xmlns:c16="http://schemas.microsoft.com/office/drawing/2014/chart" uri="{C3380CC4-5D6E-409C-BE32-E72D297353CC}">
              <c16:uniqueId val="{00000001-8482-48A0-B2D6-6B60D9AACB1D}"/>
            </c:ext>
          </c:extLst>
        </c:ser>
        <c:ser>
          <c:idx val="3"/>
          <c:order val="3"/>
          <c:tx>
            <c:v>Water Level Datum</c:v>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dLbls>
            <c:dLbl>
              <c:idx val="1"/>
              <c:layout/>
              <c:tx>
                <c:rich>
                  <a:bodyPr/>
                  <a:lstStyle/>
                  <a:p>
                    <a:fld id="{0585B6A1-6B4A-445D-A2D7-891182CECB3F}" type="YVALUE">
                      <a:rPr lang="en-US"/>
                      <a:pPr/>
                      <a:t>[Y VALUE]</a:t>
                    </a:fld>
                    <a:r>
                      <a:rPr lang="en-US"/>
                      <a:t> m</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E664-4D2D-A89F-D26CE887A4B4}"/>
                </c:ex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'Normalize Cross-Section'!$R$2:$R$3</c:f>
              <c:numCache>
                <c:formatCode>General</c:formatCode>
                <c:ptCount val="2"/>
                <c:pt idx="0">
                  <c:v>0</c:v>
                </c:pt>
                <c:pt idx="1">
                  <c:v>60</c:v>
                </c:pt>
              </c:numCache>
            </c:numRef>
          </c:xVal>
          <c:yVal>
            <c:numRef>
              <c:f>'Normalize Cross-Section'!$Q$2:$Q$3</c:f>
              <c:numCache>
                <c:formatCode>0.00</c:formatCode>
                <c:ptCount val="2"/>
                <c:pt idx="0">
                  <c:v>373.93149900000003</c:v>
                </c:pt>
                <c:pt idx="1">
                  <c:v>373.93149900000003</c:v>
                </c:pt>
              </c:numCache>
            </c:numRef>
          </c:yVal>
          <c:smooth val="1"/>
          <c:extLst xmlns:c16r2="http://schemas.microsoft.com/office/drawing/2015/06/chart">
            <c:ext xmlns:c16="http://schemas.microsoft.com/office/drawing/2014/chart" uri="{C3380CC4-5D6E-409C-BE32-E72D297353CC}">
              <c16:uniqueId val="{00000003-8482-48A0-B2D6-6B60D9AACB1D}"/>
            </c:ext>
          </c:extLst>
        </c:ser>
        <c:ser>
          <c:idx val="4"/>
          <c:order val="4"/>
          <c:tx>
            <c:v>Left Bank</c:v>
          </c:tx>
          <c:spPr>
            <a:ln w="22225" cap="rnd">
              <a:noFill/>
            </a:ln>
            <a:effectLst>
              <a:glow rad="139700">
                <a:schemeClr val="accent5">
                  <a:satMod val="175000"/>
                  <a:alpha val="14000"/>
                </a:schemeClr>
              </a:glow>
            </a:effectLst>
          </c:spPr>
          <c:marker>
            <c:symbol val="triangle"/>
            <c:size val="15"/>
            <c:spPr>
              <a:solidFill>
                <a:srgbClr val="FF0000"/>
              </a:solidFill>
              <a:ln>
                <a:solidFill>
                  <a:srgbClr val="C00000"/>
                </a:solidFill>
              </a:ln>
              <a:effectLst>
                <a:glow rad="63500">
                  <a:schemeClr val="accent5">
                    <a:satMod val="175000"/>
                    <a:alpha val="25000"/>
                  </a:schemeClr>
                </a:glow>
              </a:effectLst>
            </c:spPr>
          </c:marker>
          <c:dLbls>
            <c:dLbl>
              <c:idx val="0"/>
              <c:layout>
                <c:manualLayout>
                  <c:x val="-7.7515635226243634E-3"/>
                  <c:y val="-1.758959265946133E-2"/>
                </c:manualLayout>
              </c:layout>
              <c:tx>
                <c:rich>
                  <a:bodyPr rot="0" spcFirstLastPara="1" vertOverflow="ellipsis" vert="horz" wrap="square" lIns="38100" tIns="19050" rIns="38100" bIns="19050" anchor="ctr" anchorCtr="1">
                    <a:spAutoFit/>
                  </a:bodyPr>
                  <a:lstStyle/>
                  <a:p>
                    <a:pPr>
                      <a:defRPr sz="1800" b="1" i="0" u="none" strike="noStrike" kern="1200" baseline="0">
                        <a:solidFill>
                          <a:srgbClr val="FF0000"/>
                        </a:solidFill>
                        <a:latin typeface="+mn-lt"/>
                        <a:ea typeface="+mn-ea"/>
                        <a:cs typeface="+mn-cs"/>
                      </a:defRPr>
                    </a:pPr>
                    <a:r>
                      <a:rPr lang="en-US" b="1">
                        <a:solidFill>
                          <a:srgbClr val="FF0000"/>
                        </a:solidFill>
                      </a:rPr>
                      <a:t>LB</a:t>
                    </a:r>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E664-4D2D-A89F-D26CE887A4B4}"/>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'Normalize Cross-Section'!$N$13</c:f>
              <c:numCache>
                <c:formatCode>General</c:formatCode>
                <c:ptCount val="1"/>
                <c:pt idx="0">
                  <c:v>10.6</c:v>
                </c:pt>
              </c:numCache>
            </c:numRef>
          </c:xVal>
          <c:yVal>
            <c:numRef>
              <c:f>'Normalize Cross-Section'!$O$13</c:f>
              <c:numCache>
                <c:formatCode>0.00</c:formatCode>
                <c:ptCount val="1"/>
                <c:pt idx="0">
                  <c:v>375.63406400000002</c:v>
                </c:pt>
              </c:numCache>
            </c:numRef>
          </c:yVal>
          <c:smooth val="1"/>
          <c:extLst xmlns:c16r2="http://schemas.microsoft.com/office/drawing/2015/06/chart">
            <c:ext xmlns:c16="http://schemas.microsoft.com/office/drawing/2014/chart" uri="{C3380CC4-5D6E-409C-BE32-E72D297353CC}">
              <c16:uniqueId val="{00000000-E664-4D2D-A89F-D26CE887A4B4}"/>
            </c:ext>
          </c:extLst>
        </c:ser>
        <c:ser>
          <c:idx val="5"/>
          <c:order val="5"/>
          <c:tx>
            <c:v>Right Bank</c:v>
          </c:tx>
          <c:spPr>
            <a:ln w="22225" cap="rnd">
              <a:noFill/>
            </a:ln>
            <a:effectLst>
              <a:glow rad="139700">
                <a:schemeClr val="accent6">
                  <a:satMod val="175000"/>
                  <a:alpha val="14000"/>
                </a:schemeClr>
              </a:glow>
            </a:effectLst>
          </c:spPr>
          <c:marker>
            <c:symbol val="triangle"/>
            <c:size val="15"/>
            <c:spPr>
              <a:solidFill>
                <a:srgbClr val="FF0000"/>
              </a:solidFill>
              <a:ln>
                <a:noFill/>
              </a:ln>
              <a:effectLst>
                <a:glow rad="63500">
                  <a:schemeClr val="accent6">
                    <a:satMod val="175000"/>
                    <a:alpha val="25000"/>
                  </a:schemeClr>
                </a:glow>
              </a:effectLst>
            </c:spPr>
          </c:marker>
          <c:dLbls>
            <c:dLbl>
              <c:idx val="0"/>
              <c:layout>
                <c:manualLayout>
                  <c:x val="-6.6441973051065166E-3"/>
                  <c:y val="-1.5076793708109713E-2"/>
                </c:manualLayout>
              </c:layout>
              <c:tx>
                <c:rich>
                  <a:bodyPr/>
                  <a:lstStyle/>
                  <a:p>
                    <a:r>
                      <a:rPr lang="en-US" b="1">
                        <a:solidFill>
                          <a:srgbClr val="FF0000"/>
                        </a:solidFill>
                      </a:rPr>
                      <a:t>RB</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E664-4D2D-A89F-D26CE887A4B4}"/>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'Normalize Cross-Section'!$N$56</c:f>
              <c:numCache>
                <c:formatCode>General</c:formatCode>
                <c:ptCount val="1"/>
                <c:pt idx="0">
                  <c:v>52.97</c:v>
                </c:pt>
              </c:numCache>
            </c:numRef>
          </c:xVal>
          <c:yVal>
            <c:numRef>
              <c:f>'Normalize Cross-Section'!$O$56</c:f>
              <c:numCache>
                <c:formatCode>0.00</c:formatCode>
                <c:ptCount val="1"/>
                <c:pt idx="0">
                  <c:v>375.63406400000002</c:v>
                </c:pt>
              </c:numCache>
            </c:numRef>
          </c:yVal>
          <c:smooth val="1"/>
          <c:extLst xmlns:c16r2="http://schemas.microsoft.com/office/drawing/2015/06/chart">
            <c:ext xmlns:c16="http://schemas.microsoft.com/office/drawing/2014/chart" uri="{C3380CC4-5D6E-409C-BE32-E72D297353CC}">
              <c16:uniqueId val="{00000001-E664-4D2D-A89F-D26CE887A4B4}"/>
            </c:ext>
          </c:extLst>
        </c:ser>
        <c:dLbls>
          <c:showLegendKey val="0"/>
          <c:showVal val="0"/>
          <c:showCatName val="0"/>
          <c:showSerName val="0"/>
          <c:showPercent val="0"/>
          <c:showBubbleSize val="0"/>
        </c:dLbls>
        <c:axId val="-1455099424"/>
        <c:axId val="-1455100512"/>
        <c:extLst xmlns:c16r2="http://schemas.microsoft.com/office/drawing/2015/06/chart">
          <c:ext xmlns:c15="http://schemas.microsoft.com/office/drawing/2012/chart" uri="{02D57815-91ED-43cb-92C2-25804820EDAC}">
            <c15:filteredScatterSeries>
              <c15:ser>
                <c:idx val="2"/>
                <c:order val="2"/>
                <c:tx>
                  <c:v>Wetted Perimeter</c:v>
                </c:tx>
                <c:spPr>
                  <a:ln w="22225" cap="rnd">
                    <a:solidFill>
                      <a:srgbClr val="FF0000">
                        <a:alpha val="59000"/>
                      </a:srgbClr>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extLst xmlns:c16r2="http://schemas.microsoft.com/office/drawing/2015/06/chart">
                      <c:ext uri="{02D57815-91ED-43cb-92C2-25804820EDAC}">
                        <c15:formulaRef>
                          <c15:sqref>'[2]Ingin_Processed (edITING)'!$L$10:$L$20</c15:sqref>
                        </c15:formulaRef>
                      </c:ext>
                    </c:extLst>
                    <c:numCache>
                      <c:formatCode>General</c:formatCode>
                      <c:ptCount val="11"/>
                      <c:pt idx="0">
                        <c:v>30.564756468843282</c:v>
                      </c:pt>
                      <c:pt idx="1">
                        <c:v>30.563434918223404</c:v>
                      </c:pt>
                      <c:pt idx="2">
                        <c:v>33.708042734692249</c:v>
                      </c:pt>
                      <c:pt idx="3">
                        <c:v>37.743973823661065</c:v>
                      </c:pt>
                      <c:pt idx="4">
                        <c:v>41.462554528229226</c:v>
                      </c:pt>
                      <c:pt idx="5">
                        <c:v>44.983119911824822</c:v>
                      </c:pt>
                      <c:pt idx="6">
                        <c:v>47.286836477002844</c:v>
                      </c:pt>
                      <c:pt idx="7">
                        <c:v>50.982762459533269</c:v>
                      </c:pt>
                      <c:pt idx="8">
                        <c:v>53.767043753613265</c:v>
                      </c:pt>
                      <c:pt idx="9">
                        <c:v>57.346088105488107</c:v>
                      </c:pt>
                      <c:pt idx="10">
                        <c:v>59.94297103912681</c:v>
                      </c:pt>
                    </c:numCache>
                  </c:numRef>
                </c:xVal>
                <c:yVal>
                  <c:numRef>
                    <c:extLst xmlns:c16r2="http://schemas.microsoft.com/office/drawing/2015/06/chart">
                      <c:ext uri="{02D57815-91ED-43cb-92C2-25804820EDAC}">
                        <c15:formulaRef>
                          <c15:sqref>'[2]Ingin_Processed (edITING)'!$M$10:$M$20</c15:sqref>
                        </c15:formulaRef>
                      </c:ext>
                    </c:extLst>
                    <c:numCache>
                      <c:formatCode>General</c:formatCode>
                      <c:ptCount val="11"/>
                      <c:pt idx="0">
                        <c:v>29.076000000000001</c:v>
                      </c:pt>
                      <c:pt idx="1">
                        <c:v>29.077999999999999</c:v>
                      </c:pt>
                      <c:pt idx="2">
                        <c:v>28.44</c:v>
                      </c:pt>
                      <c:pt idx="3">
                        <c:v>28.202000000000002</c:v>
                      </c:pt>
                      <c:pt idx="4">
                        <c:v>27.978999999999999</c:v>
                      </c:pt>
                      <c:pt idx="5">
                        <c:v>28.013999999999999</c:v>
                      </c:pt>
                      <c:pt idx="6">
                        <c:v>28.056000000000001</c:v>
                      </c:pt>
                      <c:pt idx="7">
                        <c:v>28.209</c:v>
                      </c:pt>
                      <c:pt idx="8">
                        <c:v>28.504999999999999</c:v>
                      </c:pt>
                      <c:pt idx="9">
                        <c:v>28.852</c:v>
                      </c:pt>
                      <c:pt idx="10">
                        <c:v>29.041</c:v>
                      </c:pt>
                    </c:numCache>
                  </c:numRef>
                </c:yVal>
                <c:smooth val="1"/>
                <c:extLst xmlns:c16r2="http://schemas.microsoft.com/office/drawing/2015/06/chart">
                  <c:ext xmlns:c16="http://schemas.microsoft.com/office/drawing/2014/chart" uri="{C3380CC4-5D6E-409C-BE32-E72D297353CC}">
                    <c16:uniqueId val="{00000002-8482-48A0-B2D6-6B60D9AACB1D}"/>
                  </c:ext>
                </c:extLst>
              </c15:ser>
            </c15:filteredScatterSeries>
          </c:ext>
        </c:extLst>
      </c:scatterChart>
      <c:valAx>
        <c:axId val="-1455099424"/>
        <c:scaling>
          <c:orientation val="minMax"/>
          <c:max val="60"/>
          <c:min val="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r>
                  <a:rPr lang="en-PH" sz="2400"/>
                  <a:t>Distance (m)</a:t>
                </a: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5100512"/>
        <c:crosses val="autoZero"/>
        <c:crossBetween val="midCat"/>
      </c:valAx>
      <c:valAx>
        <c:axId val="-1455100512"/>
        <c:scaling>
          <c:orientation val="minMax"/>
          <c:max val="384"/>
          <c:min val="373"/>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r>
                  <a:rPr lang="en-PH" sz="2400"/>
                  <a:t>Elevation (m)</a:t>
                </a:r>
              </a:p>
            </c:rich>
          </c:tx>
          <c:layout/>
          <c:overlay val="0"/>
          <c:spPr>
            <a:noFill/>
            <a:ln>
              <a:noFill/>
            </a:ln>
            <a:effectLst/>
          </c:spPr>
          <c:txPr>
            <a:bodyPr rot="-540000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5099424"/>
        <c:crosses val="autoZero"/>
        <c:crossBetween val="midCat"/>
        <c:majorUnit val="1"/>
        <c:minorUnit val="1"/>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lt1">
                    <a:lumMod val="75000"/>
                  </a:schemeClr>
                </a:solidFill>
                <a:latin typeface="+mn-lt"/>
                <a:ea typeface="+mn-ea"/>
                <a:cs typeface="+mn-cs"/>
              </a:defRPr>
            </a:pPr>
            <a:endParaRPr lang="en-US"/>
          </a:p>
        </c:txPr>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R</a:t>
            </a:r>
            <a:r>
              <a:rPr lang="en-PH" baseline="0"/>
              <a:t> vs Q </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CORRELATION!$H$2:$H$5</c:f>
              <c:numCache>
                <c:formatCode>0.000</c:formatCode>
                <c:ptCount val="4"/>
                <c:pt idx="0">
                  <c:v>0.63074544201252603</c:v>
                </c:pt>
                <c:pt idx="1">
                  <c:v>0.62576633140316262</c:v>
                </c:pt>
                <c:pt idx="2">
                  <c:v>0.74852552806961026</c:v>
                </c:pt>
                <c:pt idx="3">
                  <c:v>0.74262257181150371</c:v>
                </c:pt>
              </c:numCache>
            </c:numRef>
          </c:xVal>
          <c:yVal>
            <c:numRef>
              <c:f>CORRELATION!$I$2:$I$5</c:f>
              <c:numCache>
                <c:formatCode>0.000</c:formatCode>
                <c:ptCount val="4"/>
                <c:pt idx="0">
                  <c:v>9.5262499999999992</c:v>
                </c:pt>
                <c:pt idx="1">
                  <c:v>9.0807500000000001</c:v>
                </c:pt>
                <c:pt idx="2">
                  <c:v>16.330499999999997</c:v>
                </c:pt>
                <c:pt idx="3">
                  <c:v>15.753499999999999</c:v>
                </c:pt>
              </c:numCache>
            </c:numRef>
          </c:yVal>
          <c:smooth val="0"/>
          <c:extLst xmlns:c16r2="http://schemas.microsoft.com/office/drawing/2015/06/chart">
            <c:ext xmlns:c16="http://schemas.microsoft.com/office/drawing/2014/chart" uri="{C3380CC4-5D6E-409C-BE32-E72D297353CC}">
              <c16:uniqueId val="{00000000-FD5D-4D82-8A28-44066167F33A}"/>
            </c:ext>
          </c:extLst>
        </c:ser>
        <c:dLbls>
          <c:showLegendKey val="0"/>
          <c:showVal val="0"/>
          <c:showCatName val="0"/>
          <c:showSerName val="0"/>
          <c:showPercent val="0"/>
          <c:showBubbleSize val="0"/>
        </c:dLbls>
        <c:axId val="-1455102144"/>
        <c:axId val="-1455095616"/>
      </c:scatterChart>
      <c:valAx>
        <c:axId val="-1455102144"/>
        <c:scaling>
          <c:orientation val="minMax"/>
          <c:min val="0.4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Hydraulic Radius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5616"/>
        <c:crosses val="autoZero"/>
        <c:crossBetween val="midCat"/>
      </c:valAx>
      <c:valAx>
        <c:axId val="-145509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Observed Discharge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02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Stage</a:t>
            </a:r>
            <a:r>
              <a:rPr lang="en-PH" baseline="0"/>
              <a:t> vs Q </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CORRELATION!$D$2:$D$5</c:f>
              <c:numCache>
                <c:formatCode>0.000</c:formatCode>
                <c:ptCount val="4"/>
                <c:pt idx="0">
                  <c:v>375.490814</c:v>
                </c:pt>
                <c:pt idx="1">
                  <c:v>375.490814</c:v>
                </c:pt>
                <c:pt idx="2">
                  <c:v>375.63406399999997</c:v>
                </c:pt>
                <c:pt idx="3">
                  <c:v>375.63406399999997</c:v>
                </c:pt>
              </c:numCache>
            </c:numRef>
          </c:xVal>
          <c:yVal>
            <c:numRef>
              <c:f>CORRELATION!$I$2:$I$5</c:f>
              <c:numCache>
                <c:formatCode>0.000</c:formatCode>
                <c:ptCount val="4"/>
                <c:pt idx="0">
                  <c:v>9.5262499999999992</c:v>
                </c:pt>
                <c:pt idx="1">
                  <c:v>9.0807500000000001</c:v>
                </c:pt>
                <c:pt idx="2">
                  <c:v>16.330499999999997</c:v>
                </c:pt>
                <c:pt idx="3">
                  <c:v>15.753499999999999</c:v>
                </c:pt>
              </c:numCache>
            </c:numRef>
          </c:yVal>
          <c:smooth val="0"/>
          <c:extLst xmlns:c16r2="http://schemas.microsoft.com/office/drawing/2015/06/chart">
            <c:ext xmlns:c16="http://schemas.microsoft.com/office/drawing/2014/chart" uri="{C3380CC4-5D6E-409C-BE32-E72D297353CC}">
              <c16:uniqueId val="{00000000-1100-4364-A2BC-4CE5DC8C8C4E}"/>
            </c:ext>
          </c:extLst>
        </c:ser>
        <c:dLbls>
          <c:showLegendKey val="0"/>
          <c:showVal val="0"/>
          <c:showCatName val="0"/>
          <c:showSerName val="0"/>
          <c:showPercent val="0"/>
          <c:showBubbleSize val="0"/>
        </c:dLbls>
        <c:axId val="-1455096704"/>
        <c:axId val="-1455096160"/>
      </c:scatterChart>
      <c:valAx>
        <c:axId val="-1455096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Stage 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6160"/>
        <c:crosses val="autoZero"/>
        <c:crossBetween val="midCat"/>
        <c:majorUnit val="5.000000000000001E-2"/>
      </c:valAx>
      <c:valAx>
        <c:axId val="-145509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Observed Discharge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6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Correlation</a:t>
            </a:r>
            <a:r>
              <a:rPr lang="en-PH" baseline="0"/>
              <a:t> (R vs Q)</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CORRELATION!$I$2:$I$5</c:f>
              <c:numCache>
                <c:formatCode>0.000</c:formatCode>
                <c:ptCount val="4"/>
                <c:pt idx="0">
                  <c:v>9.5262499999999992</c:v>
                </c:pt>
                <c:pt idx="1">
                  <c:v>9.0807500000000001</c:v>
                </c:pt>
                <c:pt idx="2">
                  <c:v>16.330499999999997</c:v>
                </c:pt>
                <c:pt idx="3">
                  <c:v>15.753499999999999</c:v>
                </c:pt>
              </c:numCache>
            </c:numRef>
          </c:xVal>
          <c:yVal>
            <c:numRef>
              <c:f>CORRELATION!$K$2:$K$5</c:f>
              <c:numCache>
                <c:formatCode>General</c:formatCode>
                <c:ptCount val="4"/>
                <c:pt idx="0">
                  <c:v>9.4544039513359976</c:v>
                </c:pt>
                <c:pt idx="1">
                  <c:v>9.14204282942055</c:v>
                </c:pt>
                <c:pt idx="2">
                  <c:v>16.202025729764458</c:v>
                </c:pt>
                <c:pt idx="3">
                  <c:v>15.88997834783642</c:v>
                </c:pt>
              </c:numCache>
            </c:numRef>
          </c:yVal>
          <c:smooth val="0"/>
          <c:extLst xmlns:c16r2="http://schemas.microsoft.com/office/drawing/2015/06/chart">
            <c:ext xmlns:c16="http://schemas.microsoft.com/office/drawing/2014/chart" uri="{C3380CC4-5D6E-409C-BE32-E72D297353CC}">
              <c16:uniqueId val="{00000001-459B-4508-A03B-94D6F8B36D3B}"/>
            </c:ext>
          </c:extLst>
        </c:ser>
        <c:dLbls>
          <c:showLegendKey val="0"/>
          <c:showVal val="0"/>
          <c:showCatName val="0"/>
          <c:showSerName val="0"/>
          <c:showPercent val="0"/>
          <c:showBubbleSize val="0"/>
        </c:dLbls>
        <c:axId val="-1455097248"/>
        <c:axId val="-1455101600"/>
      </c:scatterChart>
      <c:valAx>
        <c:axId val="-1455097248"/>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01600"/>
        <c:crosses val="autoZero"/>
        <c:crossBetween val="midCat"/>
      </c:valAx>
      <c:valAx>
        <c:axId val="-145510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7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Correlation</a:t>
            </a:r>
            <a:r>
              <a:rPr lang="en-PH" baseline="0"/>
              <a:t> (R vs Q)</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CORRELATION!$I$2:$I$5</c:f>
              <c:numCache>
                <c:formatCode>0.000</c:formatCode>
                <c:ptCount val="4"/>
                <c:pt idx="0">
                  <c:v>9.5262499999999992</c:v>
                </c:pt>
                <c:pt idx="1">
                  <c:v>9.0807500000000001</c:v>
                </c:pt>
                <c:pt idx="2">
                  <c:v>16.330499999999997</c:v>
                </c:pt>
                <c:pt idx="3">
                  <c:v>15.753499999999999</c:v>
                </c:pt>
              </c:numCache>
            </c:numRef>
          </c:xVal>
          <c:yVal>
            <c:numRef>
              <c:f>CORRELATION!$L$2:$L$5</c:f>
              <c:numCache>
                <c:formatCode>0.0000</c:formatCode>
                <c:ptCount val="4"/>
                <c:pt idx="0">
                  <c:v>9.0878905600002327</c:v>
                </c:pt>
                <c:pt idx="1">
                  <c:v>9.0878905600002327</c:v>
                </c:pt>
                <c:pt idx="2">
                  <c:v>15.826370559996576</c:v>
                </c:pt>
                <c:pt idx="3">
                  <c:v>15.826370559996576</c:v>
                </c:pt>
              </c:numCache>
            </c:numRef>
          </c:yVal>
          <c:smooth val="0"/>
          <c:extLst xmlns:c16r2="http://schemas.microsoft.com/office/drawing/2015/06/chart">
            <c:ext xmlns:c16="http://schemas.microsoft.com/office/drawing/2014/chart" uri="{C3380CC4-5D6E-409C-BE32-E72D297353CC}">
              <c16:uniqueId val="{00000000-79A2-4350-94E0-D23A3E93A2D1}"/>
            </c:ext>
          </c:extLst>
        </c:ser>
        <c:dLbls>
          <c:showLegendKey val="0"/>
          <c:showVal val="0"/>
          <c:showCatName val="0"/>
          <c:showSerName val="0"/>
          <c:showPercent val="0"/>
          <c:showBubbleSize val="0"/>
        </c:dLbls>
        <c:axId val="-1455102688"/>
        <c:axId val="-1455101056"/>
      </c:scatterChart>
      <c:valAx>
        <c:axId val="-1455102688"/>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01056"/>
        <c:crosses val="autoZero"/>
        <c:crossBetween val="midCat"/>
      </c:valAx>
      <c:valAx>
        <c:axId val="-145510105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02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Stage</a:t>
            </a:r>
            <a:r>
              <a:rPr lang="en-PH" baseline="0"/>
              <a:t> vs Q </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CORRELATION!$D$2:$D$5</c:f>
              <c:numCache>
                <c:formatCode>0.000</c:formatCode>
                <c:ptCount val="4"/>
                <c:pt idx="0">
                  <c:v>375.490814</c:v>
                </c:pt>
                <c:pt idx="1">
                  <c:v>375.490814</c:v>
                </c:pt>
                <c:pt idx="2">
                  <c:v>375.63406399999997</c:v>
                </c:pt>
                <c:pt idx="3">
                  <c:v>375.63406399999997</c:v>
                </c:pt>
              </c:numCache>
            </c:numRef>
          </c:xVal>
          <c:yVal>
            <c:numRef>
              <c:f>CORRELATION!$I$2:$I$5</c:f>
              <c:numCache>
                <c:formatCode>0.000</c:formatCode>
                <c:ptCount val="4"/>
                <c:pt idx="0">
                  <c:v>9.5262499999999992</c:v>
                </c:pt>
                <c:pt idx="1">
                  <c:v>9.0807500000000001</c:v>
                </c:pt>
                <c:pt idx="2">
                  <c:v>16.330499999999997</c:v>
                </c:pt>
                <c:pt idx="3">
                  <c:v>15.753499999999999</c:v>
                </c:pt>
              </c:numCache>
            </c:numRef>
          </c:yVal>
          <c:smooth val="0"/>
          <c:extLst xmlns:c16r2="http://schemas.microsoft.com/office/drawing/2015/06/chart">
            <c:ext xmlns:c16="http://schemas.microsoft.com/office/drawing/2014/chart" uri="{C3380CC4-5D6E-409C-BE32-E72D297353CC}">
              <c16:uniqueId val="{00000000-4E00-4462-B2B8-FDF680DA816B}"/>
            </c:ext>
          </c:extLst>
        </c:ser>
        <c:dLbls>
          <c:showLegendKey val="0"/>
          <c:showVal val="0"/>
          <c:showCatName val="0"/>
          <c:showSerName val="0"/>
          <c:showPercent val="0"/>
          <c:showBubbleSize val="0"/>
        </c:dLbls>
        <c:axId val="-1455099968"/>
        <c:axId val="-1455098880"/>
      </c:scatterChart>
      <c:valAx>
        <c:axId val="-1455099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Stage 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8880"/>
        <c:crosses val="autoZero"/>
        <c:crossBetween val="midCat"/>
        <c:majorUnit val="5.000000000000001E-2"/>
      </c:valAx>
      <c:valAx>
        <c:axId val="-145509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Observed Discharge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9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R</a:t>
            </a:r>
            <a:r>
              <a:rPr lang="en-PH" baseline="0"/>
              <a:t> vs Q </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CORRELATION!$H$2:$H$5</c:f>
              <c:numCache>
                <c:formatCode>0.000</c:formatCode>
                <c:ptCount val="4"/>
                <c:pt idx="0">
                  <c:v>0.63074544201252603</c:v>
                </c:pt>
                <c:pt idx="1">
                  <c:v>0.62576633140316262</c:v>
                </c:pt>
                <c:pt idx="2">
                  <c:v>0.74852552806961026</c:v>
                </c:pt>
                <c:pt idx="3">
                  <c:v>0.74262257181150371</c:v>
                </c:pt>
              </c:numCache>
            </c:numRef>
          </c:xVal>
          <c:yVal>
            <c:numRef>
              <c:f>CORRELATION!$I$2:$I$5</c:f>
              <c:numCache>
                <c:formatCode>0.000</c:formatCode>
                <c:ptCount val="4"/>
                <c:pt idx="0">
                  <c:v>9.5262499999999992</c:v>
                </c:pt>
                <c:pt idx="1">
                  <c:v>9.0807500000000001</c:v>
                </c:pt>
                <c:pt idx="2">
                  <c:v>16.330499999999997</c:v>
                </c:pt>
                <c:pt idx="3">
                  <c:v>15.753499999999999</c:v>
                </c:pt>
              </c:numCache>
            </c:numRef>
          </c:yVal>
          <c:smooth val="0"/>
          <c:extLst xmlns:c16r2="http://schemas.microsoft.com/office/drawing/2015/06/chart">
            <c:ext xmlns:c16="http://schemas.microsoft.com/office/drawing/2014/chart" uri="{C3380CC4-5D6E-409C-BE32-E72D297353CC}">
              <c16:uniqueId val="{00000000-AF33-4641-BB19-7A079B30F375}"/>
            </c:ext>
          </c:extLst>
        </c:ser>
        <c:dLbls>
          <c:showLegendKey val="0"/>
          <c:showVal val="0"/>
          <c:showCatName val="0"/>
          <c:showSerName val="0"/>
          <c:showPercent val="0"/>
          <c:showBubbleSize val="0"/>
        </c:dLbls>
        <c:axId val="-1455098336"/>
        <c:axId val="-1455097792"/>
      </c:scatterChart>
      <c:valAx>
        <c:axId val="-1455098336"/>
        <c:scaling>
          <c:orientation val="minMax"/>
          <c:min val="0.4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Hydraulic Radius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7792"/>
        <c:crosses val="autoZero"/>
        <c:crossBetween val="midCat"/>
      </c:valAx>
      <c:valAx>
        <c:axId val="-145509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Observed Discharge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8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PH" sz="2400"/>
              <a:t>Stage</a:t>
            </a:r>
            <a:r>
              <a:rPr lang="en-PH" sz="2400" baseline="0"/>
              <a:t> vs Disharge (Linear Approach)</a:t>
            </a:r>
            <a:endParaRPr lang="en-PH" sz="2400"/>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'RATING CURVE'!$D$2:$D$889</c:f>
              <c:numCache>
                <c:formatCode>0.00</c:formatCode>
                <c:ptCount val="888"/>
                <c:pt idx="0">
                  <c:v>375.46693899999997</c:v>
                </c:pt>
                <c:pt idx="1">
                  <c:v>375.490814</c:v>
                </c:pt>
                <c:pt idx="2">
                  <c:v>375.39531399999998</c:v>
                </c:pt>
                <c:pt idx="3">
                  <c:v>375.41918899999996</c:v>
                </c:pt>
                <c:pt idx="4">
                  <c:v>375.41918899999996</c:v>
                </c:pt>
                <c:pt idx="5">
                  <c:v>375.44306399999999</c:v>
                </c:pt>
                <c:pt idx="6">
                  <c:v>375.44306399999999</c:v>
                </c:pt>
                <c:pt idx="7">
                  <c:v>375.39531399999998</c:v>
                </c:pt>
                <c:pt idx="8">
                  <c:v>375.44306399999999</c:v>
                </c:pt>
                <c:pt idx="9">
                  <c:v>375.39531399999998</c:v>
                </c:pt>
                <c:pt idx="10">
                  <c:v>375.37143899999995</c:v>
                </c:pt>
                <c:pt idx="11">
                  <c:v>375.44306399999999</c:v>
                </c:pt>
                <c:pt idx="12">
                  <c:v>375.44306399999999</c:v>
                </c:pt>
                <c:pt idx="13">
                  <c:v>375.46693899999997</c:v>
                </c:pt>
                <c:pt idx="14">
                  <c:v>375.46693899999997</c:v>
                </c:pt>
                <c:pt idx="15">
                  <c:v>375.46693899999997</c:v>
                </c:pt>
                <c:pt idx="16">
                  <c:v>375.46693899999997</c:v>
                </c:pt>
                <c:pt idx="17">
                  <c:v>375.41918899999996</c:v>
                </c:pt>
                <c:pt idx="18">
                  <c:v>375.39531399999998</c:v>
                </c:pt>
                <c:pt idx="19">
                  <c:v>375.37143899999995</c:v>
                </c:pt>
                <c:pt idx="20">
                  <c:v>375.44306399999999</c:v>
                </c:pt>
                <c:pt idx="21">
                  <c:v>375.37143899999995</c:v>
                </c:pt>
                <c:pt idx="22">
                  <c:v>375.41918899999996</c:v>
                </c:pt>
                <c:pt idx="23">
                  <c:v>375.34756399999998</c:v>
                </c:pt>
                <c:pt idx="24">
                  <c:v>375.34756399999998</c:v>
                </c:pt>
                <c:pt idx="25">
                  <c:v>375.37143899999995</c:v>
                </c:pt>
                <c:pt idx="26">
                  <c:v>375.37143899999995</c:v>
                </c:pt>
                <c:pt idx="27">
                  <c:v>375.34756399999998</c:v>
                </c:pt>
                <c:pt idx="28">
                  <c:v>375.37143899999995</c:v>
                </c:pt>
                <c:pt idx="29">
                  <c:v>375.41918899999996</c:v>
                </c:pt>
                <c:pt idx="30">
                  <c:v>375.37143899999995</c:v>
                </c:pt>
                <c:pt idx="31">
                  <c:v>375.39531399999998</c:v>
                </c:pt>
                <c:pt idx="32">
                  <c:v>375.37143899999995</c:v>
                </c:pt>
                <c:pt idx="33">
                  <c:v>375.39531399999998</c:v>
                </c:pt>
                <c:pt idx="34">
                  <c:v>375.37143899999995</c:v>
                </c:pt>
                <c:pt idx="35">
                  <c:v>375.490814</c:v>
                </c:pt>
                <c:pt idx="36">
                  <c:v>375.37143899999995</c:v>
                </c:pt>
                <c:pt idx="37">
                  <c:v>375.41918899999996</c:v>
                </c:pt>
                <c:pt idx="38">
                  <c:v>375.37143899999995</c:v>
                </c:pt>
                <c:pt idx="39">
                  <c:v>375.37143899999995</c:v>
                </c:pt>
                <c:pt idx="40">
                  <c:v>375.41918899999996</c:v>
                </c:pt>
                <c:pt idx="41">
                  <c:v>375.41918899999996</c:v>
                </c:pt>
                <c:pt idx="42">
                  <c:v>375.37143899999995</c:v>
                </c:pt>
                <c:pt idx="43">
                  <c:v>375.39531399999998</c:v>
                </c:pt>
                <c:pt idx="44">
                  <c:v>375.44306399999999</c:v>
                </c:pt>
                <c:pt idx="45">
                  <c:v>375.39531399999998</c:v>
                </c:pt>
                <c:pt idx="46">
                  <c:v>375.41918899999996</c:v>
                </c:pt>
                <c:pt idx="47">
                  <c:v>375.39531399999998</c:v>
                </c:pt>
                <c:pt idx="48">
                  <c:v>375.39531399999998</c:v>
                </c:pt>
                <c:pt idx="49">
                  <c:v>375.34756399999998</c:v>
                </c:pt>
                <c:pt idx="50">
                  <c:v>375.44306399999999</c:v>
                </c:pt>
                <c:pt idx="51">
                  <c:v>375.41918899999996</c:v>
                </c:pt>
                <c:pt idx="52">
                  <c:v>375.44306399999999</c:v>
                </c:pt>
                <c:pt idx="53">
                  <c:v>375.39531399999998</c:v>
                </c:pt>
                <c:pt idx="54">
                  <c:v>375.44306399999999</c:v>
                </c:pt>
                <c:pt idx="55">
                  <c:v>375.39531399999998</c:v>
                </c:pt>
                <c:pt idx="56">
                  <c:v>375.39531399999998</c:v>
                </c:pt>
                <c:pt idx="57">
                  <c:v>375.39531399999998</c:v>
                </c:pt>
                <c:pt idx="58">
                  <c:v>375.44306399999999</c:v>
                </c:pt>
                <c:pt idx="59">
                  <c:v>375.41918899999996</c:v>
                </c:pt>
                <c:pt idx="60">
                  <c:v>375.39531399999998</c:v>
                </c:pt>
                <c:pt idx="61">
                  <c:v>375.39531399999998</c:v>
                </c:pt>
                <c:pt idx="62">
                  <c:v>375.46693899999997</c:v>
                </c:pt>
                <c:pt idx="63">
                  <c:v>375.44306399999999</c:v>
                </c:pt>
                <c:pt idx="64">
                  <c:v>375.39531399999998</c:v>
                </c:pt>
                <c:pt idx="65">
                  <c:v>375.490814</c:v>
                </c:pt>
                <c:pt idx="66">
                  <c:v>375.39531399999998</c:v>
                </c:pt>
                <c:pt idx="67">
                  <c:v>375.41918899999996</c:v>
                </c:pt>
                <c:pt idx="68">
                  <c:v>375.39531399999998</c:v>
                </c:pt>
                <c:pt idx="69">
                  <c:v>375.46693899999997</c:v>
                </c:pt>
                <c:pt idx="70">
                  <c:v>375.44306399999999</c:v>
                </c:pt>
                <c:pt idx="71">
                  <c:v>375.44306399999999</c:v>
                </c:pt>
                <c:pt idx="72">
                  <c:v>375.39531399999998</c:v>
                </c:pt>
                <c:pt idx="73">
                  <c:v>375.37143899999995</c:v>
                </c:pt>
                <c:pt idx="74">
                  <c:v>375.44306399999999</c:v>
                </c:pt>
                <c:pt idx="75">
                  <c:v>375.44306399999999</c:v>
                </c:pt>
                <c:pt idx="76">
                  <c:v>375.44306399999999</c:v>
                </c:pt>
                <c:pt idx="77">
                  <c:v>375.41918899999996</c:v>
                </c:pt>
                <c:pt idx="78">
                  <c:v>375.37143899999995</c:v>
                </c:pt>
                <c:pt idx="79">
                  <c:v>375.41918899999996</c:v>
                </c:pt>
                <c:pt idx="80">
                  <c:v>375.44306399999999</c:v>
                </c:pt>
                <c:pt idx="81">
                  <c:v>375.44306399999999</c:v>
                </c:pt>
                <c:pt idx="82">
                  <c:v>375.490814</c:v>
                </c:pt>
                <c:pt idx="83">
                  <c:v>375.490814</c:v>
                </c:pt>
                <c:pt idx="84">
                  <c:v>375.44306399999999</c:v>
                </c:pt>
                <c:pt idx="85">
                  <c:v>375.51468899999998</c:v>
                </c:pt>
                <c:pt idx="86">
                  <c:v>375.51468899999998</c:v>
                </c:pt>
                <c:pt idx="87">
                  <c:v>375.490814</c:v>
                </c:pt>
                <c:pt idx="88">
                  <c:v>375.44306399999999</c:v>
                </c:pt>
                <c:pt idx="89">
                  <c:v>375.46693899999997</c:v>
                </c:pt>
                <c:pt idx="90">
                  <c:v>375.44306399999999</c:v>
                </c:pt>
                <c:pt idx="91">
                  <c:v>375.490814</c:v>
                </c:pt>
                <c:pt idx="92">
                  <c:v>375.41918899999996</c:v>
                </c:pt>
                <c:pt idx="93">
                  <c:v>375.41918899999996</c:v>
                </c:pt>
                <c:pt idx="94">
                  <c:v>375.46693899999997</c:v>
                </c:pt>
                <c:pt idx="95">
                  <c:v>375.44306399999999</c:v>
                </c:pt>
                <c:pt idx="96">
                  <c:v>375.44306399999999</c:v>
                </c:pt>
                <c:pt idx="97">
                  <c:v>375.46693899999997</c:v>
                </c:pt>
                <c:pt idx="98">
                  <c:v>375.44306399999999</c:v>
                </c:pt>
                <c:pt idx="99">
                  <c:v>375.41918899999996</c:v>
                </c:pt>
                <c:pt idx="100">
                  <c:v>375.39531399999998</c:v>
                </c:pt>
                <c:pt idx="101">
                  <c:v>375.41918899999996</c:v>
                </c:pt>
                <c:pt idx="102">
                  <c:v>375.44306399999999</c:v>
                </c:pt>
                <c:pt idx="103">
                  <c:v>375.490814</c:v>
                </c:pt>
                <c:pt idx="104">
                  <c:v>375.39531399999998</c:v>
                </c:pt>
                <c:pt idx="105">
                  <c:v>375.37143899999995</c:v>
                </c:pt>
                <c:pt idx="106">
                  <c:v>375.46693899999997</c:v>
                </c:pt>
                <c:pt idx="107">
                  <c:v>375.39531399999998</c:v>
                </c:pt>
                <c:pt idx="108">
                  <c:v>375.490814</c:v>
                </c:pt>
                <c:pt idx="109">
                  <c:v>375.490814</c:v>
                </c:pt>
                <c:pt idx="110">
                  <c:v>375.51468899999998</c:v>
                </c:pt>
                <c:pt idx="111">
                  <c:v>375.490814</c:v>
                </c:pt>
                <c:pt idx="112">
                  <c:v>375.41918899999996</c:v>
                </c:pt>
                <c:pt idx="113">
                  <c:v>375.46693899999997</c:v>
                </c:pt>
                <c:pt idx="114">
                  <c:v>375.490814</c:v>
                </c:pt>
                <c:pt idx="115">
                  <c:v>375.39531399999998</c:v>
                </c:pt>
                <c:pt idx="116">
                  <c:v>375.46693899999997</c:v>
                </c:pt>
                <c:pt idx="117">
                  <c:v>375.39531399999998</c:v>
                </c:pt>
                <c:pt idx="118">
                  <c:v>375.44306399999999</c:v>
                </c:pt>
                <c:pt idx="119">
                  <c:v>375.41918899999996</c:v>
                </c:pt>
                <c:pt idx="120">
                  <c:v>375.44306399999999</c:v>
                </c:pt>
                <c:pt idx="121">
                  <c:v>375.37143899999995</c:v>
                </c:pt>
                <c:pt idx="122">
                  <c:v>375.39531399999998</c:v>
                </c:pt>
                <c:pt idx="123">
                  <c:v>375.37143899999995</c:v>
                </c:pt>
                <c:pt idx="124">
                  <c:v>375.37143899999995</c:v>
                </c:pt>
                <c:pt idx="125">
                  <c:v>375.41918899999996</c:v>
                </c:pt>
                <c:pt idx="126">
                  <c:v>375.39531399999998</c:v>
                </c:pt>
                <c:pt idx="127">
                  <c:v>375.41918899999996</c:v>
                </c:pt>
                <c:pt idx="128">
                  <c:v>375.34756399999998</c:v>
                </c:pt>
                <c:pt idx="129">
                  <c:v>375.41918899999996</c:v>
                </c:pt>
                <c:pt idx="130">
                  <c:v>375.37143899999995</c:v>
                </c:pt>
                <c:pt idx="131">
                  <c:v>375.41918899999996</c:v>
                </c:pt>
                <c:pt idx="132">
                  <c:v>375.39531399999998</c:v>
                </c:pt>
                <c:pt idx="133">
                  <c:v>375.44306399999999</c:v>
                </c:pt>
                <c:pt idx="134">
                  <c:v>375.490814</c:v>
                </c:pt>
                <c:pt idx="135">
                  <c:v>375.39531399999998</c:v>
                </c:pt>
                <c:pt idx="136">
                  <c:v>375.46693899999997</c:v>
                </c:pt>
                <c:pt idx="137">
                  <c:v>375.44306399999999</c:v>
                </c:pt>
                <c:pt idx="138">
                  <c:v>375.44306399999999</c:v>
                </c:pt>
                <c:pt idx="139">
                  <c:v>375.44306399999999</c:v>
                </c:pt>
                <c:pt idx="140">
                  <c:v>375.29981399999997</c:v>
                </c:pt>
                <c:pt idx="141">
                  <c:v>375.41918899999996</c:v>
                </c:pt>
                <c:pt idx="142">
                  <c:v>375.41918899999996</c:v>
                </c:pt>
                <c:pt idx="143">
                  <c:v>375.44306399999999</c:v>
                </c:pt>
                <c:pt idx="144">
                  <c:v>375.39531399999998</c:v>
                </c:pt>
                <c:pt idx="145">
                  <c:v>375.37143899999995</c:v>
                </c:pt>
                <c:pt idx="146">
                  <c:v>375.37143899999995</c:v>
                </c:pt>
                <c:pt idx="147">
                  <c:v>375.34756399999998</c:v>
                </c:pt>
                <c:pt idx="148">
                  <c:v>375.41918899999996</c:v>
                </c:pt>
                <c:pt idx="149">
                  <c:v>375.323689</c:v>
                </c:pt>
                <c:pt idx="150">
                  <c:v>375.39531399999998</c:v>
                </c:pt>
                <c:pt idx="151">
                  <c:v>375.39531399999998</c:v>
                </c:pt>
                <c:pt idx="152">
                  <c:v>375.37143899999995</c:v>
                </c:pt>
                <c:pt idx="153">
                  <c:v>375.39531399999998</c:v>
                </c:pt>
                <c:pt idx="154">
                  <c:v>375.39531399999998</c:v>
                </c:pt>
                <c:pt idx="155">
                  <c:v>375.37143899999995</c:v>
                </c:pt>
                <c:pt idx="156">
                  <c:v>375.46693899999997</c:v>
                </c:pt>
                <c:pt idx="157">
                  <c:v>375.46693899999997</c:v>
                </c:pt>
                <c:pt idx="158">
                  <c:v>375.37143899999995</c:v>
                </c:pt>
                <c:pt idx="159">
                  <c:v>375.44306399999999</c:v>
                </c:pt>
                <c:pt idx="160">
                  <c:v>375.39531399999998</c:v>
                </c:pt>
                <c:pt idx="161">
                  <c:v>375.46693899999997</c:v>
                </c:pt>
                <c:pt idx="162">
                  <c:v>375.41918899999996</c:v>
                </c:pt>
                <c:pt idx="163">
                  <c:v>375.46693899999997</c:v>
                </c:pt>
                <c:pt idx="164">
                  <c:v>375.39531399999998</c:v>
                </c:pt>
                <c:pt idx="165">
                  <c:v>375.41918899999996</c:v>
                </c:pt>
                <c:pt idx="166">
                  <c:v>375.39531399999998</c:v>
                </c:pt>
                <c:pt idx="167">
                  <c:v>375.44306399999999</c:v>
                </c:pt>
                <c:pt idx="168">
                  <c:v>375.39531399999998</c:v>
                </c:pt>
                <c:pt idx="169">
                  <c:v>375.34756399999998</c:v>
                </c:pt>
                <c:pt idx="170">
                  <c:v>375.41918899999996</c:v>
                </c:pt>
                <c:pt idx="171">
                  <c:v>375.41918899999996</c:v>
                </c:pt>
                <c:pt idx="172">
                  <c:v>375.39531399999998</c:v>
                </c:pt>
                <c:pt idx="173">
                  <c:v>375.34756399999998</c:v>
                </c:pt>
                <c:pt idx="174">
                  <c:v>375.34756399999998</c:v>
                </c:pt>
                <c:pt idx="175">
                  <c:v>375.34756399999998</c:v>
                </c:pt>
                <c:pt idx="176">
                  <c:v>375.37143899999995</c:v>
                </c:pt>
                <c:pt idx="177">
                  <c:v>375.41918899999996</c:v>
                </c:pt>
                <c:pt idx="178">
                  <c:v>375.39531399999998</c:v>
                </c:pt>
                <c:pt idx="179">
                  <c:v>375.44306399999999</c:v>
                </c:pt>
                <c:pt idx="180">
                  <c:v>375.44306399999999</c:v>
                </c:pt>
                <c:pt idx="181">
                  <c:v>375.41918899999996</c:v>
                </c:pt>
                <c:pt idx="182">
                  <c:v>375.46693899999997</c:v>
                </c:pt>
                <c:pt idx="183">
                  <c:v>375.41918899999996</c:v>
                </c:pt>
                <c:pt idx="184">
                  <c:v>375.39531399999998</c:v>
                </c:pt>
                <c:pt idx="185">
                  <c:v>375.41918899999996</c:v>
                </c:pt>
                <c:pt idx="186">
                  <c:v>375.39531399999998</c:v>
                </c:pt>
                <c:pt idx="187">
                  <c:v>375.44306399999999</c:v>
                </c:pt>
                <c:pt idx="188">
                  <c:v>375.39531399999998</c:v>
                </c:pt>
                <c:pt idx="189">
                  <c:v>375.41918899999996</c:v>
                </c:pt>
                <c:pt idx="190">
                  <c:v>375.41918899999996</c:v>
                </c:pt>
                <c:pt idx="191">
                  <c:v>375.44306399999999</c:v>
                </c:pt>
                <c:pt idx="192">
                  <c:v>375.39531399999998</c:v>
                </c:pt>
                <c:pt idx="193">
                  <c:v>375.53856399999995</c:v>
                </c:pt>
                <c:pt idx="194">
                  <c:v>375.34756399999998</c:v>
                </c:pt>
                <c:pt idx="195">
                  <c:v>375.41918899999996</c:v>
                </c:pt>
                <c:pt idx="196">
                  <c:v>375.34756399999998</c:v>
                </c:pt>
                <c:pt idx="197">
                  <c:v>375.323689</c:v>
                </c:pt>
                <c:pt idx="198">
                  <c:v>375.34756399999998</c:v>
                </c:pt>
                <c:pt idx="199">
                  <c:v>375.37143899999995</c:v>
                </c:pt>
                <c:pt idx="200">
                  <c:v>375.41918899999996</c:v>
                </c:pt>
                <c:pt idx="201">
                  <c:v>375.41918899999996</c:v>
                </c:pt>
                <c:pt idx="202">
                  <c:v>375.41918899999996</c:v>
                </c:pt>
                <c:pt idx="203">
                  <c:v>375.46693899999997</c:v>
                </c:pt>
                <c:pt idx="204">
                  <c:v>375.37143899999995</c:v>
                </c:pt>
                <c:pt idx="205">
                  <c:v>375.41918899999996</c:v>
                </c:pt>
                <c:pt idx="206">
                  <c:v>375.44306399999999</c:v>
                </c:pt>
                <c:pt idx="207">
                  <c:v>375.37143899999995</c:v>
                </c:pt>
                <c:pt idx="208">
                  <c:v>375.37143899999995</c:v>
                </c:pt>
                <c:pt idx="209">
                  <c:v>375.39531399999998</c:v>
                </c:pt>
                <c:pt idx="210">
                  <c:v>375.37143899999995</c:v>
                </c:pt>
                <c:pt idx="211">
                  <c:v>375.34756399999998</c:v>
                </c:pt>
                <c:pt idx="212">
                  <c:v>375.44306399999999</c:v>
                </c:pt>
                <c:pt idx="213">
                  <c:v>375.37143899999995</c:v>
                </c:pt>
                <c:pt idx="214">
                  <c:v>375.44306399999999</c:v>
                </c:pt>
                <c:pt idx="215">
                  <c:v>375.323689</c:v>
                </c:pt>
                <c:pt idx="216">
                  <c:v>375.34756399999998</c:v>
                </c:pt>
                <c:pt idx="217">
                  <c:v>375.41918899999996</c:v>
                </c:pt>
                <c:pt idx="218">
                  <c:v>375.37143899999995</c:v>
                </c:pt>
                <c:pt idx="219">
                  <c:v>375.34756399999998</c:v>
                </c:pt>
                <c:pt idx="220">
                  <c:v>375.39531399999998</c:v>
                </c:pt>
                <c:pt idx="221">
                  <c:v>375.39531399999998</c:v>
                </c:pt>
                <c:pt idx="222">
                  <c:v>375.34756399999998</c:v>
                </c:pt>
                <c:pt idx="223">
                  <c:v>375.39531399999998</c:v>
                </c:pt>
                <c:pt idx="224">
                  <c:v>375.37143899999995</c:v>
                </c:pt>
                <c:pt idx="225">
                  <c:v>375.34756399999998</c:v>
                </c:pt>
                <c:pt idx="226">
                  <c:v>375.34756399999998</c:v>
                </c:pt>
                <c:pt idx="227">
                  <c:v>375.34756399999998</c:v>
                </c:pt>
                <c:pt idx="228">
                  <c:v>375.41918899999996</c:v>
                </c:pt>
                <c:pt idx="229">
                  <c:v>375.41918899999996</c:v>
                </c:pt>
                <c:pt idx="230">
                  <c:v>375.39531399999998</c:v>
                </c:pt>
                <c:pt idx="231">
                  <c:v>375.39531399999998</c:v>
                </c:pt>
                <c:pt idx="232">
                  <c:v>375.44306399999999</c:v>
                </c:pt>
                <c:pt idx="233">
                  <c:v>375.39531399999998</c:v>
                </c:pt>
                <c:pt idx="234">
                  <c:v>375.37143899999995</c:v>
                </c:pt>
                <c:pt idx="235">
                  <c:v>375.41918899999996</c:v>
                </c:pt>
                <c:pt idx="236">
                  <c:v>375.41918899999996</c:v>
                </c:pt>
                <c:pt idx="237">
                  <c:v>375.39531399999998</c:v>
                </c:pt>
                <c:pt idx="238">
                  <c:v>375.44306399999999</c:v>
                </c:pt>
                <c:pt idx="239">
                  <c:v>375.39531399999998</c:v>
                </c:pt>
                <c:pt idx="240">
                  <c:v>375.41918899999996</c:v>
                </c:pt>
                <c:pt idx="241">
                  <c:v>375.44306399999999</c:v>
                </c:pt>
                <c:pt idx="242">
                  <c:v>375.41918899999996</c:v>
                </c:pt>
                <c:pt idx="243">
                  <c:v>375.39531399999998</c:v>
                </c:pt>
                <c:pt idx="244">
                  <c:v>375.41918899999996</c:v>
                </c:pt>
                <c:pt idx="245">
                  <c:v>375.41918899999996</c:v>
                </c:pt>
                <c:pt idx="246">
                  <c:v>375.41918899999996</c:v>
                </c:pt>
                <c:pt idx="247">
                  <c:v>375.37143899999995</c:v>
                </c:pt>
                <c:pt idx="248">
                  <c:v>375.41918899999996</c:v>
                </c:pt>
                <c:pt idx="249">
                  <c:v>375.41918899999996</c:v>
                </c:pt>
                <c:pt idx="250">
                  <c:v>375.37143899999995</c:v>
                </c:pt>
                <c:pt idx="251">
                  <c:v>375.46693899999997</c:v>
                </c:pt>
                <c:pt idx="252">
                  <c:v>375.46693899999997</c:v>
                </c:pt>
                <c:pt idx="253">
                  <c:v>375.46693899999997</c:v>
                </c:pt>
                <c:pt idx="254">
                  <c:v>375.37143899999995</c:v>
                </c:pt>
                <c:pt idx="255">
                  <c:v>375.39531399999998</c:v>
                </c:pt>
                <c:pt idx="256">
                  <c:v>375.44306399999999</c:v>
                </c:pt>
                <c:pt idx="257">
                  <c:v>375.44306399999999</c:v>
                </c:pt>
                <c:pt idx="258">
                  <c:v>375.37143899999995</c:v>
                </c:pt>
                <c:pt idx="259">
                  <c:v>375.41918899999996</c:v>
                </c:pt>
                <c:pt idx="260">
                  <c:v>375.34756399999998</c:v>
                </c:pt>
                <c:pt idx="261">
                  <c:v>375.41918899999996</c:v>
                </c:pt>
                <c:pt idx="262">
                  <c:v>375.44306399999999</c:v>
                </c:pt>
                <c:pt idx="263">
                  <c:v>375.37143899999995</c:v>
                </c:pt>
                <c:pt idx="264">
                  <c:v>375.41918899999996</c:v>
                </c:pt>
                <c:pt idx="265">
                  <c:v>375.39531399999998</c:v>
                </c:pt>
                <c:pt idx="266">
                  <c:v>375.323689</c:v>
                </c:pt>
                <c:pt idx="267">
                  <c:v>375.37143899999995</c:v>
                </c:pt>
                <c:pt idx="268">
                  <c:v>375.323689</c:v>
                </c:pt>
                <c:pt idx="269">
                  <c:v>375.37143899999995</c:v>
                </c:pt>
                <c:pt idx="270">
                  <c:v>375.34756399999998</c:v>
                </c:pt>
                <c:pt idx="271">
                  <c:v>375.39531399999998</c:v>
                </c:pt>
                <c:pt idx="272">
                  <c:v>375.29981399999997</c:v>
                </c:pt>
                <c:pt idx="273">
                  <c:v>375.37143899999995</c:v>
                </c:pt>
                <c:pt idx="274">
                  <c:v>375.39531399999998</c:v>
                </c:pt>
                <c:pt idx="275">
                  <c:v>375.41918899999996</c:v>
                </c:pt>
                <c:pt idx="276">
                  <c:v>375.39531399999998</c:v>
                </c:pt>
                <c:pt idx="277">
                  <c:v>375.37143899999995</c:v>
                </c:pt>
                <c:pt idx="278">
                  <c:v>375.37143899999995</c:v>
                </c:pt>
                <c:pt idx="279">
                  <c:v>375.34756399999998</c:v>
                </c:pt>
                <c:pt idx="280">
                  <c:v>375.44306399999999</c:v>
                </c:pt>
                <c:pt idx="281">
                  <c:v>375.44306399999999</c:v>
                </c:pt>
                <c:pt idx="282">
                  <c:v>375.41918899999996</c:v>
                </c:pt>
                <c:pt idx="283">
                  <c:v>375.39531399999998</c:v>
                </c:pt>
                <c:pt idx="284">
                  <c:v>375.37143899999995</c:v>
                </c:pt>
                <c:pt idx="285">
                  <c:v>375.37143899999995</c:v>
                </c:pt>
                <c:pt idx="286">
                  <c:v>375.34756399999998</c:v>
                </c:pt>
                <c:pt idx="287">
                  <c:v>375.37143899999995</c:v>
                </c:pt>
                <c:pt idx="288">
                  <c:v>375.39531399999998</c:v>
                </c:pt>
                <c:pt idx="289">
                  <c:v>375.323689</c:v>
                </c:pt>
                <c:pt idx="290">
                  <c:v>375.34756399999998</c:v>
                </c:pt>
                <c:pt idx="291">
                  <c:v>375.323689</c:v>
                </c:pt>
                <c:pt idx="292">
                  <c:v>375.37143899999995</c:v>
                </c:pt>
                <c:pt idx="293">
                  <c:v>375.323689</c:v>
                </c:pt>
                <c:pt idx="294">
                  <c:v>375.39531399999998</c:v>
                </c:pt>
                <c:pt idx="295">
                  <c:v>375.39531399999998</c:v>
                </c:pt>
                <c:pt idx="296">
                  <c:v>375.323689</c:v>
                </c:pt>
                <c:pt idx="297">
                  <c:v>375.39531399999998</c:v>
                </c:pt>
                <c:pt idx="298">
                  <c:v>375.41918899999996</c:v>
                </c:pt>
                <c:pt idx="299">
                  <c:v>375.34756399999998</c:v>
                </c:pt>
                <c:pt idx="300">
                  <c:v>375.657939</c:v>
                </c:pt>
                <c:pt idx="301">
                  <c:v>375.39531399999998</c:v>
                </c:pt>
                <c:pt idx="302">
                  <c:v>375.39531399999998</c:v>
                </c:pt>
                <c:pt idx="303">
                  <c:v>375.37143899999995</c:v>
                </c:pt>
                <c:pt idx="304">
                  <c:v>375.44306399999999</c:v>
                </c:pt>
                <c:pt idx="305">
                  <c:v>375.44306399999999</c:v>
                </c:pt>
                <c:pt idx="306">
                  <c:v>375.39531399999998</c:v>
                </c:pt>
                <c:pt idx="307">
                  <c:v>375.41918899999996</c:v>
                </c:pt>
                <c:pt idx="308">
                  <c:v>375.41918899999996</c:v>
                </c:pt>
                <c:pt idx="309">
                  <c:v>375.37143899999995</c:v>
                </c:pt>
                <c:pt idx="310">
                  <c:v>375.323689</c:v>
                </c:pt>
                <c:pt idx="311">
                  <c:v>375.34756399999998</c:v>
                </c:pt>
                <c:pt idx="312">
                  <c:v>375.39531399999998</c:v>
                </c:pt>
                <c:pt idx="313">
                  <c:v>375.323689</c:v>
                </c:pt>
                <c:pt idx="314">
                  <c:v>375.39531399999998</c:v>
                </c:pt>
                <c:pt idx="315">
                  <c:v>375.34756399999998</c:v>
                </c:pt>
                <c:pt idx="316">
                  <c:v>375.37143899999995</c:v>
                </c:pt>
                <c:pt idx="317">
                  <c:v>375.34756399999998</c:v>
                </c:pt>
                <c:pt idx="318">
                  <c:v>375.323689</c:v>
                </c:pt>
                <c:pt idx="319">
                  <c:v>375.323689</c:v>
                </c:pt>
                <c:pt idx="320">
                  <c:v>375.37143899999995</c:v>
                </c:pt>
                <c:pt idx="321">
                  <c:v>375.37143899999995</c:v>
                </c:pt>
                <c:pt idx="322">
                  <c:v>375.39531399999998</c:v>
                </c:pt>
                <c:pt idx="323">
                  <c:v>375.39531399999998</c:v>
                </c:pt>
                <c:pt idx="324">
                  <c:v>375.34756399999998</c:v>
                </c:pt>
                <c:pt idx="325">
                  <c:v>375.34756399999998</c:v>
                </c:pt>
                <c:pt idx="326">
                  <c:v>375.39531399999998</c:v>
                </c:pt>
                <c:pt idx="327">
                  <c:v>375.44306399999999</c:v>
                </c:pt>
                <c:pt idx="328">
                  <c:v>375.39531399999998</c:v>
                </c:pt>
                <c:pt idx="329">
                  <c:v>375.39531399999998</c:v>
                </c:pt>
                <c:pt idx="330">
                  <c:v>375.53856399999995</c:v>
                </c:pt>
                <c:pt idx="331">
                  <c:v>375.41918899999996</c:v>
                </c:pt>
                <c:pt idx="332">
                  <c:v>375.39531399999998</c:v>
                </c:pt>
                <c:pt idx="333">
                  <c:v>375.41918899999996</c:v>
                </c:pt>
                <c:pt idx="334">
                  <c:v>375.34756399999998</c:v>
                </c:pt>
                <c:pt idx="335">
                  <c:v>375.39531399999998</c:v>
                </c:pt>
                <c:pt idx="336">
                  <c:v>375.39531399999998</c:v>
                </c:pt>
                <c:pt idx="337">
                  <c:v>375.34756399999998</c:v>
                </c:pt>
                <c:pt idx="338">
                  <c:v>375.37143899999995</c:v>
                </c:pt>
                <c:pt idx="339">
                  <c:v>375.323689</c:v>
                </c:pt>
                <c:pt idx="340">
                  <c:v>375.39531399999998</c:v>
                </c:pt>
                <c:pt idx="341">
                  <c:v>375.34756399999998</c:v>
                </c:pt>
                <c:pt idx="342">
                  <c:v>375.37143899999995</c:v>
                </c:pt>
                <c:pt idx="343">
                  <c:v>375.39531399999998</c:v>
                </c:pt>
                <c:pt idx="344">
                  <c:v>375.29981399999997</c:v>
                </c:pt>
                <c:pt idx="345">
                  <c:v>375.34756399999998</c:v>
                </c:pt>
                <c:pt idx="346">
                  <c:v>375.39531399999998</c:v>
                </c:pt>
                <c:pt idx="347">
                  <c:v>375.323689</c:v>
                </c:pt>
                <c:pt idx="348">
                  <c:v>375.34756399999998</c:v>
                </c:pt>
                <c:pt idx="349">
                  <c:v>375.39531399999998</c:v>
                </c:pt>
                <c:pt idx="350">
                  <c:v>375.44306399999999</c:v>
                </c:pt>
                <c:pt idx="351">
                  <c:v>375.39531399999998</c:v>
                </c:pt>
                <c:pt idx="352">
                  <c:v>375.323689</c:v>
                </c:pt>
                <c:pt idx="353">
                  <c:v>375.34756399999998</c:v>
                </c:pt>
                <c:pt idx="354">
                  <c:v>375.37143899999995</c:v>
                </c:pt>
                <c:pt idx="355">
                  <c:v>375.41918899999996</c:v>
                </c:pt>
                <c:pt idx="356">
                  <c:v>375.01331399999998</c:v>
                </c:pt>
                <c:pt idx="357">
                  <c:v>375.39531399999998</c:v>
                </c:pt>
                <c:pt idx="358">
                  <c:v>375.39531399999998</c:v>
                </c:pt>
                <c:pt idx="359">
                  <c:v>375.34756399999998</c:v>
                </c:pt>
                <c:pt idx="360">
                  <c:v>375.41918899999996</c:v>
                </c:pt>
                <c:pt idx="361">
                  <c:v>375.323689</c:v>
                </c:pt>
                <c:pt idx="362">
                  <c:v>375.37143899999995</c:v>
                </c:pt>
                <c:pt idx="363">
                  <c:v>375.37143899999995</c:v>
                </c:pt>
                <c:pt idx="364">
                  <c:v>375.39531399999998</c:v>
                </c:pt>
                <c:pt idx="365">
                  <c:v>375.34756399999998</c:v>
                </c:pt>
                <c:pt idx="366">
                  <c:v>375.34756399999998</c:v>
                </c:pt>
                <c:pt idx="367">
                  <c:v>375.323689</c:v>
                </c:pt>
                <c:pt idx="368">
                  <c:v>375.37143899999995</c:v>
                </c:pt>
                <c:pt idx="369">
                  <c:v>375.34756399999998</c:v>
                </c:pt>
                <c:pt idx="370">
                  <c:v>375.39531399999998</c:v>
                </c:pt>
                <c:pt idx="371">
                  <c:v>375.34756399999998</c:v>
                </c:pt>
                <c:pt idx="372">
                  <c:v>375.37143899999995</c:v>
                </c:pt>
                <c:pt idx="373">
                  <c:v>375.39531399999998</c:v>
                </c:pt>
                <c:pt idx="374">
                  <c:v>375.39531399999998</c:v>
                </c:pt>
                <c:pt idx="375">
                  <c:v>375.34756399999998</c:v>
                </c:pt>
                <c:pt idx="376">
                  <c:v>375.39531399999998</c:v>
                </c:pt>
                <c:pt idx="377">
                  <c:v>375.37143899999995</c:v>
                </c:pt>
                <c:pt idx="378">
                  <c:v>375.37143899999995</c:v>
                </c:pt>
                <c:pt idx="379">
                  <c:v>375.34756399999998</c:v>
                </c:pt>
                <c:pt idx="380">
                  <c:v>375.37143899999995</c:v>
                </c:pt>
                <c:pt idx="381">
                  <c:v>375.34756399999998</c:v>
                </c:pt>
                <c:pt idx="382">
                  <c:v>375.39531399999998</c:v>
                </c:pt>
                <c:pt idx="383">
                  <c:v>375.37143899999995</c:v>
                </c:pt>
                <c:pt idx="384">
                  <c:v>375.34756399999998</c:v>
                </c:pt>
                <c:pt idx="385">
                  <c:v>375.34756399999998</c:v>
                </c:pt>
                <c:pt idx="386">
                  <c:v>375.41918899999996</c:v>
                </c:pt>
                <c:pt idx="387">
                  <c:v>375.39531399999998</c:v>
                </c:pt>
                <c:pt idx="388">
                  <c:v>375.37143899999995</c:v>
                </c:pt>
                <c:pt idx="389">
                  <c:v>375.34756399999998</c:v>
                </c:pt>
                <c:pt idx="390">
                  <c:v>375.37143899999995</c:v>
                </c:pt>
                <c:pt idx="391">
                  <c:v>375.323689</c:v>
                </c:pt>
                <c:pt idx="392">
                  <c:v>375.39531399999998</c:v>
                </c:pt>
                <c:pt idx="393">
                  <c:v>375.34756399999998</c:v>
                </c:pt>
                <c:pt idx="394">
                  <c:v>375.37143899999995</c:v>
                </c:pt>
                <c:pt idx="395">
                  <c:v>375.44306399999999</c:v>
                </c:pt>
                <c:pt idx="396">
                  <c:v>375.41918899999996</c:v>
                </c:pt>
                <c:pt idx="397">
                  <c:v>375.37143899999995</c:v>
                </c:pt>
                <c:pt idx="398">
                  <c:v>375.44306399999999</c:v>
                </c:pt>
                <c:pt idx="399">
                  <c:v>375.39531399999998</c:v>
                </c:pt>
                <c:pt idx="400">
                  <c:v>375.39531399999998</c:v>
                </c:pt>
                <c:pt idx="401">
                  <c:v>375.34756399999998</c:v>
                </c:pt>
                <c:pt idx="402">
                  <c:v>375.39531399999998</c:v>
                </c:pt>
                <c:pt idx="403">
                  <c:v>375.323689</c:v>
                </c:pt>
                <c:pt idx="404">
                  <c:v>375.34756399999998</c:v>
                </c:pt>
                <c:pt idx="405">
                  <c:v>375.39531399999998</c:v>
                </c:pt>
                <c:pt idx="406">
                  <c:v>375.39531399999998</c:v>
                </c:pt>
                <c:pt idx="407">
                  <c:v>375.37143899999995</c:v>
                </c:pt>
                <c:pt idx="408">
                  <c:v>375.39531399999998</c:v>
                </c:pt>
                <c:pt idx="409">
                  <c:v>375.39531399999998</c:v>
                </c:pt>
                <c:pt idx="410">
                  <c:v>375.37143899999995</c:v>
                </c:pt>
                <c:pt idx="411">
                  <c:v>375.34756399999998</c:v>
                </c:pt>
                <c:pt idx="412">
                  <c:v>375.37143899999995</c:v>
                </c:pt>
                <c:pt idx="413">
                  <c:v>375.37143899999995</c:v>
                </c:pt>
                <c:pt idx="414">
                  <c:v>375.37143899999995</c:v>
                </c:pt>
                <c:pt idx="415">
                  <c:v>375.37143899999995</c:v>
                </c:pt>
                <c:pt idx="416">
                  <c:v>375.29981399999997</c:v>
                </c:pt>
                <c:pt idx="417">
                  <c:v>375.323689</c:v>
                </c:pt>
                <c:pt idx="418">
                  <c:v>375.29981399999997</c:v>
                </c:pt>
                <c:pt idx="419">
                  <c:v>375.39531399999998</c:v>
                </c:pt>
                <c:pt idx="420">
                  <c:v>375.41918899999996</c:v>
                </c:pt>
                <c:pt idx="421">
                  <c:v>375.44306399999999</c:v>
                </c:pt>
                <c:pt idx="422">
                  <c:v>375.44306399999999</c:v>
                </c:pt>
                <c:pt idx="423">
                  <c:v>375.37143899999995</c:v>
                </c:pt>
                <c:pt idx="424">
                  <c:v>375.34756399999998</c:v>
                </c:pt>
                <c:pt idx="425">
                  <c:v>375.39531399999998</c:v>
                </c:pt>
                <c:pt idx="426">
                  <c:v>375.41918899999996</c:v>
                </c:pt>
                <c:pt idx="427">
                  <c:v>375.323689</c:v>
                </c:pt>
                <c:pt idx="428">
                  <c:v>375.37143899999995</c:v>
                </c:pt>
                <c:pt idx="429">
                  <c:v>375.39531399999998</c:v>
                </c:pt>
                <c:pt idx="430">
                  <c:v>375.41918899999996</c:v>
                </c:pt>
                <c:pt idx="431">
                  <c:v>375.39531399999998</c:v>
                </c:pt>
                <c:pt idx="432">
                  <c:v>375.39531399999998</c:v>
                </c:pt>
                <c:pt idx="433">
                  <c:v>375.323689</c:v>
                </c:pt>
                <c:pt idx="434">
                  <c:v>375.34756399999998</c:v>
                </c:pt>
                <c:pt idx="435">
                  <c:v>375.29981399999997</c:v>
                </c:pt>
                <c:pt idx="436">
                  <c:v>375.29981399999997</c:v>
                </c:pt>
                <c:pt idx="437">
                  <c:v>375.29981399999997</c:v>
                </c:pt>
                <c:pt idx="438">
                  <c:v>375.323689</c:v>
                </c:pt>
                <c:pt idx="439">
                  <c:v>375.29981399999997</c:v>
                </c:pt>
                <c:pt idx="440">
                  <c:v>375.34756399999998</c:v>
                </c:pt>
                <c:pt idx="441">
                  <c:v>375.34756399999998</c:v>
                </c:pt>
                <c:pt idx="442">
                  <c:v>375.37143899999995</c:v>
                </c:pt>
                <c:pt idx="443">
                  <c:v>375.39531399999998</c:v>
                </c:pt>
                <c:pt idx="444">
                  <c:v>375.34756399999998</c:v>
                </c:pt>
                <c:pt idx="445">
                  <c:v>375.39531399999998</c:v>
                </c:pt>
                <c:pt idx="446">
                  <c:v>375.41918899999996</c:v>
                </c:pt>
                <c:pt idx="447">
                  <c:v>375.323689</c:v>
                </c:pt>
                <c:pt idx="448">
                  <c:v>375.34756399999998</c:v>
                </c:pt>
                <c:pt idx="449">
                  <c:v>375.39531399999998</c:v>
                </c:pt>
                <c:pt idx="450">
                  <c:v>375.34756399999998</c:v>
                </c:pt>
                <c:pt idx="451">
                  <c:v>375.39531399999998</c:v>
                </c:pt>
                <c:pt idx="452">
                  <c:v>375.37143899999995</c:v>
                </c:pt>
                <c:pt idx="453">
                  <c:v>375.34756399999998</c:v>
                </c:pt>
                <c:pt idx="454">
                  <c:v>375.323689</c:v>
                </c:pt>
                <c:pt idx="455">
                  <c:v>375.37143899999995</c:v>
                </c:pt>
                <c:pt idx="456">
                  <c:v>375.323689</c:v>
                </c:pt>
                <c:pt idx="457">
                  <c:v>375.34756399999998</c:v>
                </c:pt>
                <c:pt idx="458">
                  <c:v>375.37143899999995</c:v>
                </c:pt>
                <c:pt idx="459">
                  <c:v>375.39531399999998</c:v>
                </c:pt>
                <c:pt idx="460">
                  <c:v>375.37143899999995</c:v>
                </c:pt>
                <c:pt idx="461">
                  <c:v>375.37143899999995</c:v>
                </c:pt>
                <c:pt idx="462">
                  <c:v>375.37143899999995</c:v>
                </c:pt>
                <c:pt idx="463">
                  <c:v>375.39531399999998</c:v>
                </c:pt>
                <c:pt idx="464">
                  <c:v>375.39531399999998</c:v>
                </c:pt>
                <c:pt idx="465">
                  <c:v>375.37143899999995</c:v>
                </c:pt>
                <c:pt idx="466">
                  <c:v>375.34756399999998</c:v>
                </c:pt>
                <c:pt idx="467">
                  <c:v>375.39531399999998</c:v>
                </c:pt>
                <c:pt idx="468">
                  <c:v>375.37143899999995</c:v>
                </c:pt>
                <c:pt idx="469">
                  <c:v>375.39531399999998</c:v>
                </c:pt>
                <c:pt idx="470">
                  <c:v>375.39531399999998</c:v>
                </c:pt>
                <c:pt idx="471">
                  <c:v>375.323689</c:v>
                </c:pt>
                <c:pt idx="472">
                  <c:v>375.41918899999996</c:v>
                </c:pt>
                <c:pt idx="473">
                  <c:v>375.323689</c:v>
                </c:pt>
                <c:pt idx="474">
                  <c:v>375.41918899999996</c:v>
                </c:pt>
                <c:pt idx="475">
                  <c:v>375.34756399999998</c:v>
                </c:pt>
                <c:pt idx="476">
                  <c:v>375.29981399999997</c:v>
                </c:pt>
                <c:pt idx="477">
                  <c:v>375.34756399999998</c:v>
                </c:pt>
                <c:pt idx="478">
                  <c:v>375.37143899999995</c:v>
                </c:pt>
                <c:pt idx="479">
                  <c:v>375.29981399999997</c:v>
                </c:pt>
                <c:pt idx="480">
                  <c:v>375.34756399999998</c:v>
                </c:pt>
                <c:pt idx="481">
                  <c:v>375.39531399999998</c:v>
                </c:pt>
                <c:pt idx="482">
                  <c:v>375.39531399999998</c:v>
                </c:pt>
                <c:pt idx="483">
                  <c:v>375.29981399999997</c:v>
                </c:pt>
                <c:pt idx="484">
                  <c:v>375.34756399999998</c:v>
                </c:pt>
                <c:pt idx="485">
                  <c:v>375.34756399999998</c:v>
                </c:pt>
                <c:pt idx="486">
                  <c:v>375.29981399999997</c:v>
                </c:pt>
                <c:pt idx="487">
                  <c:v>375.37143899999995</c:v>
                </c:pt>
                <c:pt idx="488">
                  <c:v>375.37143899999995</c:v>
                </c:pt>
                <c:pt idx="489">
                  <c:v>375.34756399999998</c:v>
                </c:pt>
                <c:pt idx="490">
                  <c:v>375.29981399999997</c:v>
                </c:pt>
                <c:pt idx="491">
                  <c:v>375.41918899999996</c:v>
                </c:pt>
                <c:pt idx="492">
                  <c:v>375.34756399999998</c:v>
                </c:pt>
                <c:pt idx="493">
                  <c:v>375.34756399999998</c:v>
                </c:pt>
                <c:pt idx="494">
                  <c:v>375.34756399999998</c:v>
                </c:pt>
                <c:pt idx="495">
                  <c:v>375.39531399999998</c:v>
                </c:pt>
                <c:pt idx="496">
                  <c:v>375.34756399999998</c:v>
                </c:pt>
                <c:pt idx="497">
                  <c:v>375.39531399999998</c:v>
                </c:pt>
                <c:pt idx="498">
                  <c:v>375.34756399999998</c:v>
                </c:pt>
                <c:pt idx="499">
                  <c:v>375.323689</c:v>
                </c:pt>
                <c:pt idx="500">
                  <c:v>375.34756399999998</c:v>
                </c:pt>
                <c:pt idx="501">
                  <c:v>375.34756399999998</c:v>
                </c:pt>
                <c:pt idx="502">
                  <c:v>375.323689</c:v>
                </c:pt>
                <c:pt idx="503">
                  <c:v>375.37143899999995</c:v>
                </c:pt>
                <c:pt idx="504">
                  <c:v>375.323689</c:v>
                </c:pt>
                <c:pt idx="505">
                  <c:v>375.29981399999997</c:v>
                </c:pt>
                <c:pt idx="506">
                  <c:v>375.29981399999997</c:v>
                </c:pt>
                <c:pt idx="507">
                  <c:v>375.323689</c:v>
                </c:pt>
                <c:pt idx="508">
                  <c:v>375.34756399999998</c:v>
                </c:pt>
                <c:pt idx="509">
                  <c:v>375.34756399999998</c:v>
                </c:pt>
                <c:pt idx="510">
                  <c:v>375.323689</c:v>
                </c:pt>
                <c:pt idx="511">
                  <c:v>375.37143899999995</c:v>
                </c:pt>
                <c:pt idx="512">
                  <c:v>375.34756399999998</c:v>
                </c:pt>
                <c:pt idx="513">
                  <c:v>375.323689</c:v>
                </c:pt>
                <c:pt idx="514">
                  <c:v>375.34756399999998</c:v>
                </c:pt>
                <c:pt idx="515">
                  <c:v>375.39531399999998</c:v>
                </c:pt>
                <c:pt idx="516">
                  <c:v>375.37143899999995</c:v>
                </c:pt>
                <c:pt idx="517">
                  <c:v>375.39531399999998</c:v>
                </c:pt>
                <c:pt idx="518">
                  <c:v>375.34756399999998</c:v>
                </c:pt>
                <c:pt idx="519">
                  <c:v>375.37143899999995</c:v>
                </c:pt>
                <c:pt idx="520">
                  <c:v>375.34756399999998</c:v>
                </c:pt>
                <c:pt idx="521">
                  <c:v>375.34756399999998</c:v>
                </c:pt>
                <c:pt idx="522">
                  <c:v>375.34756399999998</c:v>
                </c:pt>
                <c:pt idx="523">
                  <c:v>375.75343899999996</c:v>
                </c:pt>
                <c:pt idx="524">
                  <c:v>375.58631399999996</c:v>
                </c:pt>
                <c:pt idx="525">
                  <c:v>375.70568899999995</c:v>
                </c:pt>
                <c:pt idx="526">
                  <c:v>375.68181399999997</c:v>
                </c:pt>
                <c:pt idx="527">
                  <c:v>375.63406399999997</c:v>
                </c:pt>
                <c:pt idx="528">
                  <c:v>375.70568899999995</c:v>
                </c:pt>
                <c:pt idx="529">
                  <c:v>375.657939</c:v>
                </c:pt>
                <c:pt idx="530">
                  <c:v>375.56243899999998</c:v>
                </c:pt>
                <c:pt idx="531">
                  <c:v>375.53856399999995</c:v>
                </c:pt>
                <c:pt idx="532">
                  <c:v>375.53856399999995</c:v>
                </c:pt>
                <c:pt idx="533">
                  <c:v>375.44306399999999</c:v>
                </c:pt>
                <c:pt idx="534">
                  <c:v>375.51468899999998</c:v>
                </c:pt>
                <c:pt idx="535">
                  <c:v>375.46693899999997</c:v>
                </c:pt>
                <c:pt idx="536">
                  <c:v>375.490814</c:v>
                </c:pt>
                <c:pt idx="537">
                  <c:v>375.490814</c:v>
                </c:pt>
                <c:pt idx="538">
                  <c:v>375.41918899999996</c:v>
                </c:pt>
                <c:pt idx="539">
                  <c:v>375.46693899999997</c:v>
                </c:pt>
                <c:pt idx="540">
                  <c:v>375.44306399999999</c:v>
                </c:pt>
                <c:pt idx="541">
                  <c:v>375.39531399999998</c:v>
                </c:pt>
                <c:pt idx="542">
                  <c:v>375.490814</c:v>
                </c:pt>
                <c:pt idx="543">
                  <c:v>375.37143899999995</c:v>
                </c:pt>
                <c:pt idx="544">
                  <c:v>375.39531399999998</c:v>
                </c:pt>
                <c:pt idx="545">
                  <c:v>375.44306399999999</c:v>
                </c:pt>
                <c:pt idx="546">
                  <c:v>375.44306399999999</c:v>
                </c:pt>
                <c:pt idx="547">
                  <c:v>375.41918899999996</c:v>
                </c:pt>
                <c:pt idx="548">
                  <c:v>375.44306399999999</c:v>
                </c:pt>
                <c:pt idx="549">
                  <c:v>375.58631399999996</c:v>
                </c:pt>
                <c:pt idx="550">
                  <c:v>375.39531399999998</c:v>
                </c:pt>
                <c:pt idx="551">
                  <c:v>375.39531399999998</c:v>
                </c:pt>
                <c:pt idx="552">
                  <c:v>375.39531399999998</c:v>
                </c:pt>
                <c:pt idx="553">
                  <c:v>375.39531399999998</c:v>
                </c:pt>
                <c:pt idx="554">
                  <c:v>375.34756399999998</c:v>
                </c:pt>
                <c:pt idx="555">
                  <c:v>375.39531399999998</c:v>
                </c:pt>
                <c:pt idx="556">
                  <c:v>375.34756399999998</c:v>
                </c:pt>
                <c:pt idx="557">
                  <c:v>375.39531399999998</c:v>
                </c:pt>
                <c:pt idx="558">
                  <c:v>375.34756399999998</c:v>
                </c:pt>
                <c:pt idx="559">
                  <c:v>375.29981399999997</c:v>
                </c:pt>
                <c:pt idx="560">
                  <c:v>375.37143899999995</c:v>
                </c:pt>
                <c:pt idx="561">
                  <c:v>375.34756399999998</c:v>
                </c:pt>
                <c:pt idx="562">
                  <c:v>375.37143899999995</c:v>
                </c:pt>
                <c:pt idx="563">
                  <c:v>375.39531399999998</c:v>
                </c:pt>
                <c:pt idx="564">
                  <c:v>375.41918899999996</c:v>
                </c:pt>
                <c:pt idx="565">
                  <c:v>375.34756399999998</c:v>
                </c:pt>
                <c:pt idx="566">
                  <c:v>375.39531399999998</c:v>
                </c:pt>
                <c:pt idx="567">
                  <c:v>375.39531399999998</c:v>
                </c:pt>
                <c:pt idx="568">
                  <c:v>375.37143899999995</c:v>
                </c:pt>
                <c:pt idx="569">
                  <c:v>375.39531399999998</c:v>
                </c:pt>
                <c:pt idx="570">
                  <c:v>375.34756399999998</c:v>
                </c:pt>
                <c:pt idx="571">
                  <c:v>375.41918899999996</c:v>
                </c:pt>
                <c:pt idx="572">
                  <c:v>375.39531399999998</c:v>
                </c:pt>
                <c:pt idx="573">
                  <c:v>375.657939</c:v>
                </c:pt>
                <c:pt idx="574">
                  <c:v>375.34756399999998</c:v>
                </c:pt>
                <c:pt idx="575">
                  <c:v>375.39531399999998</c:v>
                </c:pt>
                <c:pt idx="576">
                  <c:v>375.34756399999998</c:v>
                </c:pt>
                <c:pt idx="577">
                  <c:v>375.323689</c:v>
                </c:pt>
                <c:pt idx="578">
                  <c:v>375.34756399999998</c:v>
                </c:pt>
                <c:pt idx="579">
                  <c:v>375.39531399999998</c:v>
                </c:pt>
                <c:pt idx="580">
                  <c:v>375.34756399999998</c:v>
                </c:pt>
                <c:pt idx="581">
                  <c:v>375.37143899999995</c:v>
                </c:pt>
                <c:pt idx="582">
                  <c:v>375.29981399999997</c:v>
                </c:pt>
                <c:pt idx="583">
                  <c:v>375.29981399999997</c:v>
                </c:pt>
                <c:pt idx="584">
                  <c:v>375.39531399999998</c:v>
                </c:pt>
                <c:pt idx="585">
                  <c:v>375.29981399999997</c:v>
                </c:pt>
                <c:pt idx="586">
                  <c:v>375.37143899999995</c:v>
                </c:pt>
                <c:pt idx="587">
                  <c:v>375.41918899999996</c:v>
                </c:pt>
                <c:pt idx="588">
                  <c:v>375.34756399999998</c:v>
                </c:pt>
                <c:pt idx="589">
                  <c:v>375.39531399999998</c:v>
                </c:pt>
                <c:pt idx="590">
                  <c:v>375.44306399999999</c:v>
                </c:pt>
                <c:pt idx="591">
                  <c:v>375.37143899999995</c:v>
                </c:pt>
                <c:pt idx="592">
                  <c:v>375.44306399999999</c:v>
                </c:pt>
                <c:pt idx="593">
                  <c:v>375.41918899999996</c:v>
                </c:pt>
                <c:pt idx="594">
                  <c:v>375.34756399999998</c:v>
                </c:pt>
                <c:pt idx="595">
                  <c:v>375.39531399999998</c:v>
                </c:pt>
                <c:pt idx="596">
                  <c:v>375.41918899999996</c:v>
                </c:pt>
                <c:pt idx="597">
                  <c:v>375.39531399999998</c:v>
                </c:pt>
                <c:pt idx="598">
                  <c:v>375.46693899999997</c:v>
                </c:pt>
                <c:pt idx="599">
                  <c:v>375.39531399999998</c:v>
                </c:pt>
                <c:pt idx="600">
                  <c:v>375.44306399999999</c:v>
                </c:pt>
                <c:pt idx="601">
                  <c:v>375.41918899999996</c:v>
                </c:pt>
                <c:pt idx="602">
                  <c:v>375.37143899999995</c:v>
                </c:pt>
                <c:pt idx="603">
                  <c:v>375.39531399999998</c:v>
                </c:pt>
                <c:pt idx="604">
                  <c:v>375.39531399999998</c:v>
                </c:pt>
                <c:pt idx="605">
                  <c:v>375.39531399999998</c:v>
                </c:pt>
                <c:pt idx="606">
                  <c:v>375.34756399999998</c:v>
                </c:pt>
                <c:pt idx="607">
                  <c:v>375.34756399999998</c:v>
                </c:pt>
                <c:pt idx="608">
                  <c:v>375.37143899999995</c:v>
                </c:pt>
                <c:pt idx="609">
                  <c:v>375.37143899999995</c:v>
                </c:pt>
                <c:pt idx="610">
                  <c:v>375.37143899999995</c:v>
                </c:pt>
                <c:pt idx="611">
                  <c:v>375.44306399999999</c:v>
                </c:pt>
                <c:pt idx="612">
                  <c:v>375.39531399999998</c:v>
                </c:pt>
                <c:pt idx="613">
                  <c:v>375.39531399999998</c:v>
                </c:pt>
                <c:pt idx="614">
                  <c:v>375.39531399999998</c:v>
                </c:pt>
                <c:pt idx="615">
                  <c:v>375.37143899999995</c:v>
                </c:pt>
                <c:pt idx="616">
                  <c:v>375.41918899999996</c:v>
                </c:pt>
                <c:pt idx="617">
                  <c:v>375.53856399999995</c:v>
                </c:pt>
                <c:pt idx="618">
                  <c:v>375.58631399999996</c:v>
                </c:pt>
                <c:pt idx="619">
                  <c:v>375.657939</c:v>
                </c:pt>
                <c:pt idx="620">
                  <c:v>375.70568899999995</c:v>
                </c:pt>
                <c:pt idx="621">
                  <c:v>375.63406399999997</c:v>
                </c:pt>
                <c:pt idx="622">
                  <c:v>375.61018899999999</c:v>
                </c:pt>
                <c:pt idx="623">
                  <c:v>375.657939</c:v>
                </c:pt>
                <c:pt idx="624">
                  <c:v>375.58631399999996</c:v>
                </c:pt>
                <c:pt idx="625">
                  <c:v>375.56243899999998</c:v>
                </c:pt>
                <c:pt idx="626">
                  <c:v>375.58631399999996</c:v>
                </c:pt>
                <c:pt idx="627">
                  <c:v>375.53856399999995</c:v>
                </c:pt>
                <c:pt idx="628">
                  <c:v>375.46693899999997</c:v>
                </c:pt>
                <c:pt idx="629">
                  <c:v>375.490814</c:v>
                </c:pt>
                <c:pt idx="630">
                  <c:v>375.44306399999999</c:v>
                </c:pt>
                <c:pt idx="631">
                  <c:v>375.44306399999999</c:v>
                </c:pt>
                <c:pt idx="632">
                  <c:v>375.44306399999999</c:v>
                </c:pt>
                <c:pt idx="633">
                  <c:v>375.46693899999997</c:v>
                </c:pt>
                <c:pt idx="634">
                  <c:v>375.46693899999997</c:v>
                </c:pt>
                <c:pt idx="635">
                  <c:v>375.41918899999996</c:v>
                </c:pt>
                <c:pt idx="636">
                  <c:v>375.44306399999999</c:v>
                </c:pt>
                <c:pt idx="637">
                  <c:v>375.41918899999996</c:v>
                </c:pt>
                <c:pt idx="638">
                  <c:v>375.41918899999996</c:v>
                </c:pt>
                <c:pt idx="639">
                  <c:v>375.490814</c:v>
                </c:pt>
                <c:pt idx="640">
                  <c:v>375.44306399999999</c:v>
                </c:pt>
                <c:pt idx="641">
                  <c:v>375.490814</c:v>
                </c:pt>
                <c:pt idx="642">
                  <c:v>375.46693899999997</c:v>
                </c:pt>
                <c:pt idx="643">
                  <c:v>375.41918899999996</c:v>
                </c:pt>
                <c:pt idx="644">
                  <c:v>375.46693899999997</c:v>
                </c:pt>
                <c:pt idx="645">
                  <c:v>375.44306399999999</c:v>
                </c:pt>
                <c:pt idx="646">
                  <c:v>375.44306399999999</c:v>
                </c:pt>
                <c:pt idx="647">
                  <c:v>375.46693899999997</c:v>
                </c:pt>
                <c:pt idx="648">
                  <c:v>375.44306399999999</c:v>
                </c:pt>
                <c:pt idx="649">
                  <c:v>375.44306399999999</c:v>
                </c:pt>
                <c:pt idx="650">
                  <c:v>375.46693899999997</c:v>
                </c:pt>
                <c:pt idx="651">
                  <c:v>375.46693899999997</c:v>
                </c:pt>
                <c:pt idx="652">
                  <c:v>375.84893899999997</c:v>
                </c:pt>
                <c:pt idx="653">
                  <c:v>375.72956399999998</c:v>
                </c:pt>
                <c:pt idx="654">
                  <c:v>375.72956399999998</c:v>
                </c:pt>
                <c:pt idx="655">
                  <c:v>375.68181399999997</c:v>
                </c:pt>
                <c:pt idx="656">
                  <c:v>375.61018899999999</c:v>
                </c:pt>
                <c:pt idx="657">
                  <c:v>375.61018899999999</c:v>
                </c:pt>
                <c:pt idx="658">
                  <c:v>375.53856399999995</c:v>
                </c:pt>
                <c:pt idx="659">
                  <c:v>375.58631399999996</c:v>
                </c:pt>
                <c:pt idx="660">
                  <c:v>375.63406399999997</c:v>
                </c:pt>
                <c:pt idx="661">
                  <c:v>375.58631399999996</c:v>
                </c:pt>
                <c:pt idx="662">
                  <c:v>375.61018899999999</c:v>
                </c:pt>
                <c:pt idx="663">
                  <c:v>375.51468899999998</c:v>
                </c:pt>
                <c:pt idx="664">
                  <c:v>375.56243899999998</c:v>
                </c:pt>
                <c:pt idx="665">
                  <c:v>375.51468899999998</c:v>
                </c:pt>
                <c:pt idx="666">
                  <c:v>375.53856399999995</c:v>
                </c:pt>
                <c:pt idx="667">
                  <c:v>375.46693899999997</c:v>
                </c:pt>
                <c:pt idx="668">
                  <c:v>375.44306399999999</c:v>
                </c:pt>
                <c:pt idx="669">
                  <c:v>375.51468899999998</c:v>
                </c:pt>
                <c:pt idx="670">
                  <c:v>375.51468899999998</c:v>
                </c:pt>
                <c:pt idx="671">
                  <c:v>375.51468899999998</c:v>
                </c:pt>
                <c:pt idx="672">
                  <c:v>375.41918899999996</c:v>
                </c:pt>
                <c:pt idx="673">
                  <c:v>375.39531399999998</c:v>
                </c:pt>
                <c:pt idx="674">
                  <c:v>375.39531399999998</c:v>
                </c:pt>
                <c:pt idx="675">
                  <c:v>375.46693899999997</c:v>
                </c:pt>
                <c:pt idx="676">
                  <c:v>375.39531399999998</c:v>
                </c:pt>
                <c:pt idx="677">
                  <c:v>375.39531399999998</c:v>
                </c:pt>
                <c:pt idx="678">
                  <c:v>375.37143899999995</c:v>
                </c:pt>
                <c:pt idx="679">
                  <c:v>375.41918899999996</c:v>
                </c:pt>
                <c:pt idx="680">
                  <c:v>375.37143899999995</c:v>
                </c:pt>
                <c:pt idx="681">
                  <c:v>375.39531399999998</c:v>
                </c:pt>
                <c:pt idx="682">
                  <c:v>375.44306399999999</c:v>
                </c:pt>
                <c:pt idx="683">
                  <c:v>375.39531399999998</c:v>
                </c:pt>
                <c:pt idx="684">
                  <c:v>375.39531399999998</c:v>
                </c:pt>
                <c:pt idx="685">
                  <c:v>375.44306399999999</c:v>
                </c:pt>
                <c:pt idx="686">
                  <c:v>375.41918899999996</c:v>
                </c:pt>
                <c:pt idx="687">
                  <c:v>375.44306399999999</c:v>
                </c:pt>
                <c:pt idx="688">
                  <c:v>375.39531399999998</c:v>
                </c:pt>
                <c:pt idx="689">
                  <c:v>375.39531399999998</c:v>
                </c:pt>
                <c:pt idx="690">
                  <c:v>375.46693899999997</c:v>
                </c:pt>
                <c:pt idx="691">
                  <c:v>375.44306399999999</c:v>
                </c:pt>
                <c:pt idx="692">
                  <c:v>375.46693899999997</c:v>
                </c:pt>
                <c:pt idx="693">
                  <c:v>375.41918899999996</c:v>
                </c:pt>
                <c:pt idx="694">
                  <c:v>375.41918899999996</c:v>
                </c:pt>
                <c:pt idx="695">
                  <c:v>375.44306399999999</c:v>
                </c:pt>
                <c:pt idx="696">
                  <c:v>375.39531399999998</c:v>
                </c:pt>
                <c:pt idx="697">
                  <c:v>375.37143899999995</c:v>
                </c:pt>
                <c:pt idx="698">
                  <c:v>375.41918899999996</c:v>
                </c:pt>
                <c:pt idx="699">
                  <c:v>375.41918899999996</c:v>
                </c:pt>
                <c:pt idx="700">
                  <c:v>375.37143899999995</c:v>
                </c:pt>
                <c:pt idx="701">
                  <c:v>375.39531399999998</c:v>
                </c:pt>
                <c:pt idx="702">
                  <c:v>375.41918899999996</c:v>
                </c:pt>
                <c:pt idx="703">
                  <c:v>375.41918899999996</c:v>
                </c:pt>
                <c:pt idx="704">
                  <c:v>375.37143899999995</c:v>
                </c:pt>
                <c:pt idx="705">
                  <c:v>375.37143899999995</c:v>
                </c:pt>
                <c:pt idx="706">
                  <c:v>375.37143899999995</c:v>
                </c:pt>
                <c:pt idx="707">
                  <c:v>375.37143899999995</c:v>
                </c:pt>
                <c:pt idx="708">
                  <c:v>375.37143899999995</c:v>
                </c:pt>
                <c:pt idx="709">
                  <c:v>374.91781399999996</c:v>
                </c:pt>
                <c:pt idx="710">
                  <c:v>375.37143899999995</c:v>
                </c:pt>
                <c:pt idx="711">
                  <c:v>375.44306399999999</c:v>
                </c:pt>
                <c:pt idx="712">
                  <c:v>375.44306399999999</c:v>
                </c:pt>
                <c:pt idx="713">
                  <c:v>375.37143899999995</c:v>
                </c:pt>
                <c:pt idx="714">
                  <c:v>375.44306399999999</c:v>
                </c:pt>
                <c:pt idx="715">
                  <c:v>375.37143899999995</c:v>
                </c:pt>
                <c:pt idx="716">
                  <c:v>375.39531399999998</c:v>
                </c:pt>
                <c:pt idx="717">
                  <c:v>375.34756399999998</c:v>
                </c:pt>
                <c:pt idx="718">
                  <c:v>375.34756399999998</c:v>
                </c:pt>
                <c:pt idx="719">
                  <c:v>375.37143899999995</c:v>
                </c:pt>
                <c:pt idx="720">
                  <c:v>375.39531399999998</c:v>
                </c:pt>
                <c:pt idx="721">
                  <c:v>375.37143899999995</c:v>
                </c:pt>
                <c:pt idx="722">
                  <c:v>375.37143899999995</c:v>
                </c:pt>
                <c:pt idx="723">
                  <c:v>375.41918899999996</c:v>
                </c:pt>
                <c:pt idx="724">
                  <c:v>375.37143899999995</c:v>
                </c:pt>
                <c:pt idx="725">
                  <c:v>375.39531399999998</c:v>
                </c:pt>
                <c:pt idx="726">
                  <c:v>375.34756399999998</c:v>
                </c:pt>
                <c:pt idx="727">
                  <c:v>375.39531399999998</c:v>
                </c:pt>
                <c:pt idx="728">
                  <c:v>375.39531399999998</c:v>
                </c:pt>
                <c:pt idx="729">
                  <c:v>375.34756399999998</c:v>
                </c:pt>
                <c:pt idx="730">
                  <c:v>375.34756399999998</c:v>
                </c:pt>
                <c:pt idx="731">
                  <c:v>375.39531399999998</c:v>
                </c:pt>
                <c:pt idx="732">
                  <c:v>375.490814</c:v>
                </c:pt>
                <c:pt idx="733">
                  <c:v>375.41918899999996</c:v>
                </c:pt>
                <c:pt idx="734">
                  <c:v>375.41918899999996</c:v>
                </c:pt>
                <c:pt idx="735">
                  <c:v>375.37143899999995</c:v>
                </c:pt>
                <c:pt idx="736">
                  <c:v>375.37143899999995</c:v>
                </c:pt>
                <c:pt idx="737">
                  <c:v>375.34756399999998</c:v>
                </c:pt>
                <c:pt idx="738">
                  <c:v>375.44306399999999</c:v>
                </c:pt>
                <c:pt idx="739">
                  <c:v>375.39531399999998</c:v>
                </c:pt>
                <c:pt idx="740">
                  <c:v>375.41918899999996</c:v>
                </c:pt>
                <c:pt idx="741">
                  <c:v>375.39531399999998</c:v>
                </c:pt>
                <c:pt idx="742">
                  <c:v>375.39531399999998</c:v>
                </c:pt>
                <c:pt idx="743">
                  <c:v>375.34756399999998</c:v>
                </c:pt>
                <c:pt idx="744">
                  <c:v>375.41918899999996</c:v>
                </c:pt>
                <c:pt idx="745">
                  <c:v>375.34756399999998</c:v>
                </c:pt>
                <c:pt idx="746">
                  <c:v>375.39531399999998</c:v>
                </c:pt>
                <c:pt idx="747">
                  <c:v>375.39531399999998</c:v>
                </c:pt>
                <c:pt idx="748">
                  <c:v>375.39531399999998</c:v>
                </c:pt>
                <c:pt idx="749">
                  <c:v>375.39531399999998</c:v>
                </c:pt>
                <c:pt idx="750">
                  <c:v>375.39531399999998</c:v>
                </c:pt>
                <c:pt idx="751">
                  <c:v>375.34756399999998</c:v>
                </c:pt>
                <c:pt idx="752">
                  <c:v>375.37143899999995</c:v>
                </c:pt>
                <c:pt idx="753">
                  <c:v>375.37143899999995</c:v>
                </c:pt>
                <c:pt idx="754">
                  <c:v>375.39531399999998</c:v>
                </c:pt>
                <c:pt idx="755">
                  <c:v>375.44306399999999</c:v>
                </c:pt>
                <c:pt idx="756">
                  <c:v>375.51468899999998</c:v>
                </c:pt>
                <c:pt idx="757">
                  <c:v>375.46693899999997</c:v>
                </c:pt>
                <c:pt idx="758">
                  <c:v>375.53856399999995</c:v>
                </c:pt>
                <c:pt idx="759">
                  <c:v>375.490814</c:v>
                </c:pt>
                <c:pt idx="760">
                  <c:v>375.46693899999997</c:v>
                </c:pt>
                <c:pt idx="761">
                  <c:v>375.44306399999999</c:v>
                </c:pt>
                <c:pt idx="762">
                  <c:v>375.41918899999996</c:v>
                </c:pt>
                <c:pt idx="763">
                  <c:v>375.39531399999998</c:v>
                </c:pt>
                <c:pt idx="764">
                  <c:v>375.39531399999998</c:v>
                </c:pt>
                <c:pt idx="765">
                  <c:v>375.44306399999999</c:v>
                </c:pt>
                <c:pt idx="766">
                  <c:v>375.44306399999999</c:v>
                </c:pt>
                <c:pt idx="767">
                  <c:v>375.34756399999998</c:v>
                </c:pt>
                <c:pt idx="768">
                  <c:v>375.41918899999996</c:v>
                </c:pt>
                <c:pt idx="769">
                  <c:v>375.41918899999996</c:v>
                </c:pt>
                <c:pt idx="770">
                  <c:v>375.41918899999996</c:v>
                </c:pt>
                <c:pt idx="771">
                  <c:v>375.41918899999996</c:v>
                </c:pt>
                <c:pt idx="772">
                  <c:v>375.39531399999998</c:v>
                </c:pt>
                <c:pt idx="773">
                  <c:v>375.34756399999998</c:v>
                </c:pt>
                <c:pt idx="774">
                  <c:v>375.34756399999998</c:v>
                </c:pt>
                <c:pt idx="775">
                  <c:v>375.323689</c:v>
                </c:pt>
                <c:pt idx="776">
                  <c:v>375.37143899999995</c:v>
                </c:pt>
                <c:pt idx="777">
                  <c:v>375.39531399999998</c:v>
                </c:pt>
                <c:pt idx="778">
                  <c:v>375.39531399999998</c:v>
                </c:pt>
                <c:pt idx="779">
                  <c:v>375.34756399999998</c:v>
                </c:pt>
                <c:pt idx="780">
                  <c:v>375.37143899999995</c:v>
                </c:pt>
                <c:pt idx="781">
                  <c:v>375.41918899999996</c:v>
                </c:pt>
                <c:pt idx="782">
                  <c:v>375.44306399999999</c:v>
                </c:pt>
                <c:pt idx="783">
                  <c:v>375.37143899999995</c:v>
                </c:pt>
                <c:pt idx="784">
                  <c:v>375.41918899999996</c:v>
                </c:pt>
                <c:pt idx="785">
                  <c:v>375.34756399999998</c:v>
                </c:pt>
                <c:pt idx="786">
                  <c:v>375.39531399999998</c:v>
                </c:pt>
                <c:pt idx="787">
                  <c:v>375.41918899999996</c:v>
                </c:pt>
                <c:pt idx="788">
                  <c:v>375.37143899999995</c:v>
                </c:pt>
                <c:pt idx="789">
                  <c:v>375.41918899999996</c:v>
                </c:pt>
                <c:pt idx="790">
                  <c:v>375.39531399999998</c:v>
                </c:pt>
                <c:pt idx="791">
                  <c:v>375.34756399999998</c:v>
                </c:pt>
                <c:pt idx="792">
                  <c:v>375.41918899999996</c:v>
                </c:pt>
                <c:pt idx="793">
                  <c:v>375.39531399999998</c:v>
                </c:pt>
                <c:pt idx="794">
                  <c:v>375.39531399999998</c:v>
                </c:pt>
                <c:pt idx="795">
                  <c:v>375.41918899999996</c:v>
                </c:pt>
                <c:pt idx="796">
                  <c:v>375.41918899999996</c:v>
                </c:pt>
                <c:pt idx="797">
                  <c:v>375.37143899999995</c:v>
                </c:pt>
                <c:pt idx="798">
                  <c:v>375.37143899999995</c:v>
                </c:pt>
                <c:pt idx="799">
                  <c:v>375.46693899999997</c:v>
                </c:pt>
                <c:pt idx="800">
                  <c:v>375.37143899999995</c:v>
                </c:pt>
                <c:pt idx="801">
                  <c:v>375.39531399999998</c:v>
                </c:pt>
                <c:pt idx="802">
                  <c:v>375.41918899999996</c:v>
                </c:pt>
                <c:pt idx="803">
                  <c:v>375.39531399999998</c:v>
                </c:pt>
                <c:pt idx="804">
                  <c:v>375.490814</c:v>
                </c:pt>
                <c:pt idx="805">
                  <c:v>375.44306399999999</c:v>
                </c:pt>
                <c:pt idx="806">
                  <c:v>375.39531399999998</c:v>
                </c:pt>
                <c:pt idx="807">
                  <c:v>375.46693899999997</c:v>
                </c:pt>
                <c:pt idx="808">
                  <c:v>375.44306399999999</c:v>
                </c:pt>
                <c:pt idx="809">
                  <c:v>375.46693899999997</c:v>
                </c:pt>
                <c:pt idx="810">
                  <c:v>375.34756399999998</c:v>
                </c:pt>
                <c:pt idx="811">
                  <c:v>375.44306399999999</c:v>
                </c:pt>
                <c:pt idx="812">
                  <c:v>375.34756399999998</c:v>
                </c:pt>
                <c:pt idx="813">
                  <c:v>375.41918899999996</c:v>
                </c:pt>
                <c:pt idx="814">
                  <c:v>375.41918899999996</c:v>
                </c:pt>
                <c:pt idx="815">
                  <c:v>375.39531399999998</c:v>
                </c:pt>
                <c:pt idx="816">
                  <c:v>375.39531399999998</c:v>
                </c:pt>
                <c:pt idx="817">
                  <c:v>375.39531399999998</c:v>
                </c:pt>
                <c:pt idx="818">
                  <c:v>375.41918899999996</c:v>
                </c:pt>
                <c:pt idx="819">
                  <c:v>375.323689</c:v>
                </c:pt>
                <c:pt idx="820">
                  <c:v>375.323689</c:v>
                </c:pt>
                <c:pt idx="821">
                  <c:v>375.34756399999998</c:v>
                </c:pt>
                <c:pt idx="822">
                  <c:v>375.41918899999996</c:v>
                </c:pt>
                <c:pt idx="823">
                  <c:v>375.34756399999998</c:v>
                </c:pt>
                <c:pt idx="824">
                  <c:v>375.39531399999998</c:v>
                </c:pt>
                <c:pt idx="825">
                  <c:v>375.41918899999996</c:v>
                </c:pt>
                <c:pt idx="826">
                  <c:v>375.39531399999998</c:v>
                </c:pt>
                <c:pt idx="827">
                  <c:v>375.39531399999998</c:v>
                </c:pt>
                <c:pt idx="828">
                  <c:v>375.41918899999996</c:v>
                </c:pt>
                <c:pt idx="829">
                  <c:v>375.34756399999998</c:v>
                </c:pt>
                <c:pt idx="830">
                  <c:v>375.34756399999998</c:v>
                </c:pt>
                <c:pt idx="831">
                  <c:v>375.41918899999996</c:v>
                </c:pt>
                <c:pt idx="832">
                  <c:v>375.37143899999995</c:v>
                </c:pt>
                <c:pt idx="833">
                  <c:v>375.39531399999998</c:v>
                </c:pt>
                <c:pt idx="834">
                  <c:v>375.34756399999998</c:v>
                </c:pt>
                <c:pt idx="835">
                  <c:v>375.41918899999996</c:v>
                </c:pt>
                <c:pt idx="836">
                  <c:v>375.39531399999998</c:v>
                </c:pt>
                <c:pt idx="837">
                  <c:v>375.34756399999998</c:v>
                </c:pt>
                <c:pt idx="838">
                  <c:v>375.29981399999997</c:v>
                </c:pt>
                <c:pt idx="839">
                  <c:v>375.37143899999995</c:v>
                </c:pt>
                <c:pt idx="840">
                  <c:v>375.37143899999995</c:v>
                </c:pt>
                <c:pt idx="841">
                  <c:v>375.37143899999995</c:v>
                </c:pt>
                <c:pt idx="842">
                  <c:v>375.37143899999995</c:v>
                </c:pt>
                <c:pt idx="843">
                  <c:v>375.37143899999995</c:v>
                </c:pt>
                <c:pt idx="844">
                  <c:v>375.37143899999995</c:v>
                </c:pt>
                <c:pt idx="845">
                  <c:v>375.37143899999995</c:v>
                </c:pt>
                <c:pt idx="846">
                  <c:v>375.37143899999995</c:v>
                </c:pt>
                <c:pt idx="847">
                  <c:v>375.37143899999995</c:v>
                </c:pt>
                <c:pt idx="848">
                  <c:v>375.37143899999995</c:v>
                </c:pt>
                <c:pt idx="849">
                  <c:v>375.37143899999995</c:v>
                </c:pt>
                <c:pt idx="850">
                  <c:v>375.37143899999995</c:v>
                </c:pt>
                <c:pt idx="851">
                  <c:v>375.34756399999998</c:v>
                </c:pt>
                <c:pt idx="852">
                  <c:v>375.34756399999998</c:v>
                </c:pt>
                <c:pt idx="853">
                  <c:v>375.39531399999998</c:v>
                </c:pt>
                <c:pt idx="854">
                  <c:v>375.41918899999996</c:v>
                </c:pt>
                <c:pt idx="855">
                  <c:v>375.323689</c:v>
                </c:pt>
                <c:pt idx="856">
                  <c:v>375.323689</c:v>
                </c:pt>
                <c:pt idx="857">
                  <c:v>375.44306399999999</c:v>
                </c:pt>
                <c:pt idx="858">
                  <c:v>375.41918899999996</c:v>
                </c:pt>
                <c:pt idx="859">
                  <c:v>375.44306399999999</c:v>
                </c:pt>
                <c:pt idx="860">
                  <c:v>375.44306399999999</c:v>
                </c:pt>
                <c:pt idx="861">
                  <c:v>375.41918899999996</c:v>
                </c:pt>
                <c:pt idx="862">
                  <c:v>375.39531399999998</c:v>
                </c:pt>
                <c:pt idx="863">
                  <c:v>375.41918899999996</c:v>
                </c:pt>
                <c:pt idx="864">
                  <c:v>375.37143899999995</c:v>
                </c:pt>
                <c:pt idx="865">
                  <c:v>375.39531399999998</c:v>
                </c:pt>
                <c:pt idx="866">
                  <c:v>375.39531399999998</c:v>
                </c:pt>
                <c:pt idx="867">
                  <c:v>375.34756399999998</c:v>
                </c:pt>
                <c:pt idx="868">
                  <c:v>375.39531399999998</c:v>
                </c:pt>
                <c:pt idx="869">
                  <c:v>375.37143899999995</c:v>
                </c:pt>
                <c:pt idx="870">
                  <c:v>375.37143899999995</c:v>
                </c:pt>
                <c:pt idx="871">
                  <c:v>375.34756399999998</c:v>
                </c:pt>
                <c:pt idx="872">
                  <c:v>375.39531399999998</c:v>
                </c:pt>
                <c:pt idx="873">
                  <c:v>375.34756399999998</c:v>
                </c:pt>
                <c:pt idx="874">
                  <c:v>375.37143899999995</c:v>
                </c:pt>
                <c:pt idx="875">
                  <c:v>375.39531399999998</c:v>
                </c:pt>
                <c:pt idx="876">
                  <c:v>375.37143899999995</c:v>
                </c:pt>
                <c:pt idx="877">
                  <c:v>375.34756399999998</c:v>
                </c:pt>
                <c:pt idx="878">
                  <c:v>375.41918899999996</c:v>
                </c:pt>
                <c:pt idx="879">
                  <c:v>375.37143899999995</c:v>
                </c:pt>
                <c:pt idx="880">
                  <c:v>375.34756399999998</c:v>
                </c:pt>
                <c:pt idx="881">
                  <c:v>375.34756399999998</c:v>
                </c:pt>
                <c:pt idx="882">
                  <c:v>375.37143899999995</c:v>
                </c:pt>
                <c:pt idx="883">
                  <c:v>375.39531399999998</c:v>
                </c:pt>
                <c:pt idx="884">
                  <c:v>375.37143899999995</c:v>
                </c:pt>
                <c:pt idx="885">
                  <c:v>375.34756399999998</c:v>
                </c:pt>
                <c:pt idx="886">
                  <c:v>375.39531399999998</c:v>
                </c:pt>
                <c:pt idx="887">
                  <c:v>375.34756399999998</c:v>
                </c:pt>
              </c:numCache>
            </c:numRef>
          </c:xVal>
          <c:yVal>
            <c:numRef>
              <c:f>'RATING CURVE'!$I$2:$I$889</c:f>
              <c:numCache>
                <c:formatCode>0.0000</c:formatCode>
                <c:ptCount val="888"/>
                <c:pt idx="0">
                  <c:v>10.723355908241299</c:v>
                </c:pt>
                <c:pt idx="1">
                  <c:v>11.553503337541759</c:v>
                </c:pt>
                <c:pt idx="2">
                  <c:v>8.1312560419180109</c:v>
                </c:pt>
                <c:pt idx="3">
                  <c:v>8.9935441671352088</c:v>
                </c:pt>
                <c:pt idx="4">
                  <c:v>8.9935441671352088</c:v>
                </c:pt>
                <c:pt idx="5">
                  <c:v>9.8670064539403377</c:v>
                </c:pt>
                <c:pt idx="6">
                  <c:v>9.8670064539403377</c:v>
                </c:pt>
                <c:pt idx="7">
                  <c:v>8.1312560419180109</c:v>
                </c:pt>
                <c:pt idx="8">
                  <c:v>9.8670064539403377</c:v>
                </c:pt>
                <c:pt idx="9">
                  <c:v>8.1312560419180109</c:v>
                </c:pt>
                <c:pt idx="10">
                  <c:v>7.3019198135358359</c:v>
                </c:pt>
                <c:pt idx="11">
                  <c:v>9.8670064539403377</c:v>
                </c:pt>
                <c:pt idx="12">
                  <c:v>9.8670064539403377</c:v>
                </c:pt>
                <c:pt idx="13">
                  <c:v>10.723355908241299</c:v>
                </c:pt>
                <c:pt idx="14">
                  <c:v>10.723355908241299</c:v>
                </c:pt>
                <c:pt idx="15">
                  <c:v>10.723355908241299</c:v>
                </c:pt>
                <c:pt idx="16">
                  <c:v>10.723355908241299</c:v>
                </c:pt>
                <c:pt idx="17">
                  <c:v>8.9935441671352088</c:v>
                </c:pt>
                <c:pt idx="18">
                  <c:v>8.1312560419180109</c:v>
                </c:pt>
                <c:pt idx="19">
                  <c:v>7.3019198135358359</c:v>
                </c:pt>
                <c:pt idx="20">
                  <c:v>9.8670064539403377</c:v>
                </c:pt>
                <c:pt idx="21">
                  <c:v>7.3019198135358359</c:v>
                </c:pt>
                <c:pt idx="22">
                  <c:v>8.9935441671352088</c:v>
                </c:pt>
                <c:pt idx="23">
                  <c:v>6.4545073080612205</c:v>
                </c:pt>
                <c:pt idx="24">
                  <c:v>6.4545073080612205</c:v>
                </c:pt>
                <c:pt idx="25">
                  <c:v>7.3019198135358359</c:v>
                </c:pt>
                <c:pt idx="26">
                  <c:v>7.3019198135358359</c:v>
                </c:pt>
                <c:pt idx="27">
                  <c:v>6.4545073080612205</c:v>
                </c:pt>
                <c:pt idx="28">
                  <c:v>7.3019198135358359</c:v>
                </c:pt>
                <c:pt idx="29">
                  <c:v>8.9935441671352088</c:v>
                </c:pt>
                <c:pt idx="30">
                  <c:v>7.3019198135358359</c:v>
                </c:pt>
                <c:pt idx="31">
                  <c:v>8.1312560419180109</c:v>
                </c:pt>
                <c:pt idx="32">
                  <c:v>7.3019198135358359</c:v>
                </c:pt>
                <c:pt idx="33">
                  <c:v>8.1312560419180109</c:v>
                </c:pt>
                <c:pt idx="34">
                  <c:v>7.3019198135358359</c:v>
                </c:pt>
                <c:pt idx="35">
                  <c:v>11.553503337541759</c:v>
                </c:pt>
                <c:pt idx="36">
                  <c:v>7.3019198135358359</c:v>
                </c:pt>
                <c:pt idx="37">
                  <c:v>8.9935441671352088</c:v>
                </c:pt>
                <c:pt idx="38">
                  <c:v>7.3019198135358359</c:v>
                </c:pt>
                <c:pt idx="39">
                  <c:v>7.3019198135358359</c:v>
                </c:pt>
                <c:pt idx="40">
                  <c:v>8.9935441671352088</c:v>
                </c:pt>
                <c:pt idx="41">
                  <c:v>8.9935441671352088</c:v>
                </c:pt>
                <c:pt idx="42">
                  <c:v>7.3019198135358359</c:v>
                </c:pt>
                <c:pt idx="43">
                  <c:v>8.1312560419180109</c:v>
                </c:pt>
                <c:pt idx="44">
                  <c:v>9.8670064539403377</c:v>
                </c:pt>
                <c:pt idx="45">
                  <c:v>8.1312560419180109</c:v>
                </c:pt>
                <c:pt idx="46">
                  <c:v>8.9935441671352088</c:v>
                </c:pt>
                <c:pt idx="47">
                  <c:v>8.1312560419180109</c:v>
                </c:pt>
                <c:pt idx="48">
                  <c:v>8.1312560419180109</c:v>
                </c:pt>
                <c:pt idx="49">
                  <c:v>6.4545073080612205</c:v>
                </c:pt>
                <c:pt idx="50">
                  <c:v>9.8670064539403377</c:v>
                </c:pt>
                <c:pt idx="51">
                  <c:v>8.9935441671352088</c:v>
                </c:pt>
                <c:pt idx="52">
                  <c:v>9.8670064539403377</c:v>
                </c:pt>
                <c:pt idx="53">
                  <c:v>8.1312560419180109</c:v>
                </c:pt>
                <c:pt idx="54">
                  <c:v>9.8670064539403377</c:v>
                </c:pt>
                <c:pt idx="55">
                  <c:v>8.1312560419180109</c:v>
                </c:pt>
                <c:pt idx="56">
                  <c:v>8.1312560419180109</c:v>
                </c:pt>
                <c:pt idx="57">
                  <c:v>8.1312560419180109</c:v>
                </c:pt>
                <c:pt idx="58">
                  <c:v>9.8670064539403377</c:v>
                </c:pt>
                <c:pt idx="59">
                  <c:v>8.9935441671352088</c:v>
                </c:pt>
                <c:pt idx="60">
                  <c:v>8.1312560419180109</c:v>
                </c:pt>
                <c:pt idx="61">
                  <c:v>8.1312560419180109</c:v>
                </c:pt>
                <c:pt idx="62">
                  <c:v>10.723355908241299</c:v>
                </c:pt>
                <c:pt idx="63">
                  <c:v>9.8670064539403377</c:v>
                </c:pt>
                <c:pt idx="64">
                  <c:v>8.1312560419180109</c:v>
                </c:pt>
                <c:pt idx="65">
                  <c:v>11.553503337541759</c:v>
                </c:pt>
                <c:pt idx="66">
                  <c:v>8.1312560419180109</c:v>
                </c:pt>
                <c:pt idx="67">
                  <c:v>8.9935441671352088</c:v>
                </c:pt>
                <c:pt idx="68">
                  <c:v>8.1312560419180109</c:v>
                </c:pt>
                <c:pt idx="69">
                  <c:v>10.723355908241299</c:v>
                </c:pt>
                <c:pt idx="70">
                  <c:v>9.8670064539403377</c:v>
                </c:pt>
                <c:pt idx="71">
                  <c:v>9.8670064539403377</c:v>
                </c:pt>
                <c:pt idx="72">
                  <c:v>8.1312560419180109</c:v>
                </c:pt>
                <c:pt idx="73">
                  <c:v>7.3019198135358359</c:v>
                </c:pt>
                <c:pt idx="74">
                  <c:v>9.8670064539403377</c:v>
                </c:pt>
                <c:pt idx="75">
                  <c:v>9.8670064539403377</c:v>
                </c:pt>
                <c:pt idx="76">
                  <c:v>9.8670064539403377</c:v>
                </c:pt>
                <c:pt idx="77">
                  <c:v>8.9935441671352088</c:v>
                </c:pt>
                <c:pt idx="78">
                  <c:v>7.3019198135358359</c:v>
                </c:pt>
                <c:pt idx="79">
                  <c:v>8.9935441671352088</c:v>
                </c:pt>
                <c:pt idx="80">
                  <c:v>9.8670064539403377</c:v>
                </c:pt>
                <c:pt idx="81">
                  <c:v>9.8670064539403377</c:v>
                </c:pt>
                <c:pt idx="82">
                  <c:v>11.553503337541759</c:v>
                </c:pt>
                <c:pt idx="83">
                  <c:v>11.553503337541759</c:v>
                </c:pt>
                <c:pt idx="84">
                  <c:v>9.8670064539403377</c:v>
                </c:pt>
                <c:pt idx="85">
                  <c:v>12.343459453621808</c:v>
                </c:pt>
                <c:pt idx="86">
                  <c:v>12.343459453621808</c:v>
                </c:pt>
                <c:pt idx="87">
                  <c:v>11.553503337541759</c:v>
                </c:pt>
                <c:pt idx="88">
                  <c:v>9.8670064539403377</c:v>
                </c:pt>
                <c:pt idx="89">
                  <c:v>10.723355908241299</c:v>
                </c:pt>
                <c:pt idx="90">
                  <c:v>9.8670064539403377</c:v>
                </c:pt>
                <c:pt idx="91">
                  <c:v>11.553503337541759</c:v>
                </c:pt>
                <c:pt idx="92">
                  <c:v>8.9935441671352088</c:v>
                </c:pt>
                <c:pt idx="93">
                  <c:v>8.9935441671352088</c:v>
                </c:pt>
                <c:pt idx="94">
                  <c:v>10.723355908241299</c:v>
                </c:pt>
                <c:pt idx="95">
                  <c:v>9.8670064539403377</c:v>
                </c:pt>
                <c:pt idx="96">
                  <c:v>9.8670064539403377</c:v>
                </c:pt>
                <c:pt idx="97">
                  <c:v>10.723355908241299</c:v>
                </c:pt>
                <c:pt idx="98">
                  <c:v>9.8670064539403377</c:v>
                </c:pt>
                <c:pt idx="99">
                  <c:v>8.9935441671352088</c:v>
                </c:pt>
                <c:pt idx="100">
                  <c:v>8.1312560419180109</c:v>
                </c:pt>
                <c:pt idx="101">
                  <c:v>8.9935441671352088</c:v>
                </c:pt>
                <c:pt idx="102">
                  <c:v>9.8670064539403377</c:v>
                </c:pt>
                <c:pt idx="103">
                  <c:v>11.553503337541759</c:v>
                </c:pt>
                <c:pt idx="104">
                  <c:v>8.1312560419180109</c:v>
                </c:pt>
                <c:pt idx="105">
                  <c:v>7.3019198135358359</c:v>
                </c:pt>
                <c:pt idx="106">
                  <c:v>10.723355908241299</c:v>
                </c:pt>
                <c:pt idx="107">
                  <c:v>8.1312560419180109</c:v>
                </c:pt>
                <c:pt idx="108">
                  <c:v>11.553503337541759</c:v>
                </c:pt>
                <c:pt idx="109">
                  <c:v>11.553503337541759</c:v>
                </c:pt>
                <c:pt idx="110">
                  <c:v>12.343459453621808</c:v>
                </c:pt>
                <c:pt idx="111">
                  <c:v>11.553503337541759</c:v>
                </c:pt>
                <c:pt idx="112">
                  <c:v>8.9935441671352088</c:v>
                </c:pt>
                <c:pt idx="113">
                  <c:v>10.723355908241299</c:v>
                </c:pt>
                <c:pt idx="114">
                  <c:v>11.553503337541759</c:v>
                </c:pt>
                <c:pt idx="115">
                  <c:v>8.1312560419180109</c:v>
                </c:pt>
                <c:pt idx="116">
                  <c:v>10.723355908241299</c:v>
                </c:pt>
                <c:pt idx="117">
                  <c:v>8.1312560419180109</c:v>
                </c:pt>
                <c:pt idx="118">
                  <c:v>9.8670064539403377</c:v>
                </c:pt>
                <c:pt idx="119">
                  <c:v>8.9935441671352088</c:v>
                </c:pt>
                <c:pt idx="120">
                  <c:v>9.8670064539403377</c:v>
                </c:pt>
                <c:pt idx="121">
                  <c:v>7.3019198135358359</c:v>
                </c:pt>
                <c:pt idx="122">
                  <c:v>8.1312560419180109</c:v>
                </c:pt>
                <c:pt idx="123">
                  <c:v>7.3019198135358359</c:v>
                </c:pt>
                <c:pt idx="124">
                  <c:v>7.3019198135358359</c:v>
                </c:pt>
                <c:pt idx="125">
                  <c:v>8.9935441671352088</c:v>
                </c:pt>
                <c:pt idx="126">
                  <c:v>8.1312560419180109</c:v>
                </c:pt>
                <c:pt idx="127">
                  <c:v>8.9935441671352088</c:v>
                </c:pt>
                <c:pt idx="128">
                  <c:v>6.4545073080612205</c:v>
                </c:pt>
                <c:pt idx="129">
                  <c:v>8.9935441671352088</c:v>
                </c:pt>
                <c:pt idx="130">
                  <c:v>7.3019198135358359</c:v>
                </c:pt>
                <c:pt idx="131">
                  <c:v>8.9935441671352088</c:v>
                </c:pt>
                <c:pt idx="132">
                  <c:v>8.1312560419180109</c:v>
                </c:pt>
                <c:pt idx="133">
                  <c:v>9.8670064539403377</c:v>
                </c:pt>
                <c:pt idx="134">
                  <c:v>11.553503337541759</c:v>
                </c:pt>
                <c:pt idx="135">
                  <c:v>8.1312560419180109</c:v>
                </c:pt>
                <c:pt idx="136">
                  <c:v>10.723355908241299</c:v>
                </c:pt>
                <c:pt idx="137">
                  <c:v>9.8670064539403377</c:v>
                </c:pt>
                <c:pt idx="138">
                  <c:v>9.8670064539403377</c:v>
                </c:pt>
                <c:pt idx="139">
                  <c:v>9.8670064539403377</c:v>
                </c:pt>
                <c:pt idx="140">
                  <c:v>4.7005118314546834</c:v>
                </c:pt>
                <c:pt idx="141">
                  <c:v>8.9935441671352088</c:v>
                </c:pt>
                <c:pt idx="142">
                  <c:v>8.9935441671352088</c:v>
                </c:pt>
                <c:pt idx="143">
                  <c:v>9.8670064539403377</c:v>
                </c:pt>
                <c:pt idx="144">
                  <c:v>8.1312560419180109</c:v>
                </c:pt>
                <c:pt idx="145">
                  <c:v>7.3019198135358359</c:v>
                </c:pt>
                <c:pt idx="146">
                  <c:v>7.3019198135358359</c:v>
                </c:pt>
                <c:pt idx="147">
                  <c:v>6.4545073080612205</c:v>
                </c:pt>
                <c:pt idx="148">
                  <c:v>8.9935441671352088</c:v>
                </c:pt>
                <c:pt idx="149">
                  <c:v>5.5878156194035604</c:v>
                </c:pt>
                <c:pt idx="150">
                  <c:v>8.1312560419180109</c:v>
                </c:pt>
                <c:pt idx="151">
                  <c:v>8.1312560419180109</c:v>
                </c:pt>
                <c:pt idx="152">
                  <c:v>7.3019198135358359</c:v>
                </c:pt>
                <c:pt idx="153">
                  <c:v>8.1312560419180109</c:v>
                </c:pt>
                <c:pt idx="154">
                  <c:v>8.1312560419180109</c:v>
                </c:pt>
                <c:pt idx="155">
                  <c:v>7.3019198135358359</c:v>
                </c:pt>
                <c:pt idx="156">
                  <c:v>10.723355908241299</c:v>
                </c:pt>
                <c:pt idx="157">
                  <c:v>10.723355908241299</c:v>
                </c:pt>
                <c:pt idx="158">
                  <c:v>7.3019198135358359</c:v>
                </c:pt>
                <c:pt idx="159">
                  <c:v>9.8670064539403377</c:v>
                </c:pt>
                <c:pt idx="160">
                  <c:v>8.1312560419180109</c:v>
                </c:pt>
                <c:pt idx="161">
                  <c:v>10.723355908241299</c:v>
                </c:pt>
                <c:pt idx="162">
                  <c:v>8.9935441671352088</c:v>
                </c:pt>
                <c:pt idx="163">
                  <c:v>10.723355908241299</c:v>
                </c:pt>
                <c:pt idx="164">
                  <c:v>8.1312560419180109</c:v>
                </c:pt>
                <c:pt idx="165">
                  <c:v>8.9935441671352088</c:v>
                </c:pt>
                <c:pt idx="166">
                  <c:v>8.1312560419180109</c:v>
                </c:pt>
                <c:pt idx="167">
                  <c:v>9.8670064539403377</c:v>
                </c:pt>
                <c:pt idx="168">
                  <c:v>8.1312560419180109</c:v>
                </c:pt>
                <c:pt idx="169">
                  <c:v>6.4545073080612205</c:v>
                </c:pt>
                <c:pt idx="170">
                  <c:v>8.9935441671352088</c:v>
                </c:pt>
                <c:pt idx="171">
                  <c:v>8.9935441671352088</c:v>
                </c:pt>
                <c:pt idx="172">
                  <c:v>8.1312560419180109</c:v>
                </c:pt>
                <c:pt idx="173">
                  <c:v>6.4545073080612205</c:v>
                </c:pt>
                <c:pt idx="174">
                  <c:v>6.4545073080612205</c:v>
                </c:pt>
                <c:pt idx="175">
                  <c:v>6.4545073080612205</c:v>
                </c:pt>
                <c:pt idx="176">
                  <c:v>7.3019198135358359</c:v>
                </c:pt>
                <c:pt idx="177">
                  <c:v>8.9935441671352088</c:v>
                </c:pt>
                <c:pt idx="178">
                  <c:v>8.1312560419180109</c:v>
                </c:pt>
                <c:pt idx="179">
                  <c:v>9.8670064539403377</c:v>
                </c:pt>
                <c:pt idx="180">
                  <c:v>9.8670064539403377</c:v>
                </c:pt>
                <c:pt idx="181">
                  <c:v>8.9935441671352088</c:v>
                </c:pt>
                <c:pt idx="182">
                  <c:v>10.723355908241299</c:v>
                </c:pt>
                <c:pt idx="183">
                  <c:v>8.9935441671352088</c:v>
                </c:pt>
                <c:pt idx="184">
                  <c:v>8.1312560419180109</c:v>
                </c:pt>
                <c:pt idx="185">
                  <c:v>8.9935441671352088</c:v>
                </c:pt>
                <c:pt idx="186">
                  <c:v>8.1312560419180109</c:v>
                </c:pt>
                <c:pt idx="187">
                  <c:v>9.8670064539403377</c:v>
                </c:pt>
                <c:pt idx="188">
                  <c:v>8.1312560419180109</c:v>
                </c:pt>
                <c:pt idx="189">
                  <c:v>8.9935441671352088</c:v>
                </c:pt>
                <c:pt idx="190">
                  <c:v>8.9935441671352088</c:v>
                </c:pt>
                <c:pt idx="191">
                  <c:v>9.8670064539403377</c:v>
                </c:pt>
                <c:pt idx="192">
                  <c:v>8.1312560419180109</c:v>
                </c:pt>
                <c:pt idx="193">
                  <c:v>13.119658942554</c:v>
                </c:pt>
                <c:pt idx="194">
                  <c:v>6.4545073080612205</c:v>
                </c:pt>
                <c:pt idx="195">
                  <c:v>8.9935441671352088</c:v>
                </c:pt>
                <c:pt idx="196">
                  <c:v>6.4545073080612205</c:v>
                </c:pt>
                <c:pt idx="197">
                  <c:v>5.5878156194035604</c:v>
                </c:pt>
                <c:pt idx="198">
                  <c:v>6.4545073080612205</c:v>
                </c:pt>
                <c:pt idx="199">
                  <c:v>7.3019198135358359</c:v>
                </c:pt>
                <c:pt idx="200">
                  <c:v>8.9935441671352088</c:v>
                </c:pt>
                <c:pt idx="201">
                  <c:v>8.9935441671352088</c:v>
                </c:pt>
                <c:pt idx="202">
                  <c:v>8.9935441671352088</c:v>
                </c:pt>
                <c:pt idx="203">
                  <c:v>10.723355908241299</c:v>
                </c:pt>
                <c:pt idx="204">
                  <c:v>7.3019198135358359</c:v>
                </c:pt>
                <c:pt idx="205">
                  <c:v>8.9935441671352088</c:v>
                </c:pt>
                <c:pt idx="206">
                  <c:v>9.8670064539403377</c:v>
                </c:pt>
                <c:pt idx="207">
                  <c:v>7.3019198135358359</c:v>
                </c:pt>
                <c:pt idx="208">
                  <c:v>7.3019198135358359</c:v>
                </c:pt>
                <c:pt idx="209">
                  <c:v>8.1312560419180109</c:v>
                </c:pt>
                <c:pt idx="210">
                  <c:v>7.3019198135358359</c:v>
                </c:pt>
                <c:pt idx="211">
                  <c:v>6.4545073080612205</c:v>
                </c:pt>
                <c:pt idx="212">
                  <c:v>9.8670064539403377</c:v>
                </c:pt>
                <c:pt idx="213">
                  <c:v>7.3019198135358359</c:v>
                </c:pt>
                <c:pt idx="214">
                  <c:v>9.8670064539403377</c:v>
                </c:pt>
                <c:pt idx="215">
                  <c:v>5.5878156194035604</c:v>
                </c:pt>
                <c:pt idx="216">
                  <c:v>6.4545073080612205</c:v>
                </c:pt>
                <c:pt idx="217">
                  <c:v>8.9935441671352088</c:v>
                </c:pt>
                <c:pt idx="218">
                  <c:v>7.3019198135358359</c:v>
                </c:pt>
                <c:pt idx="219">
                  <c:v>6.4545073080612205</c:v>
                </c:pt>
                <c:pt idx="220">
                  <c:v>8.1312560419180109</c:v>
                </c:pt>
                <c:pt idx="221">
                  <c:v>8.1312560419180109</c:v>
                </c:pt>
                <c:pt idx="222">
                  <c:v>6.4545073080612205</c:v>
                </c:pt>
                <c:pt idx="223">
                  <c:v>8.1312560419180109</c:v>
                </c:pt>
                <c:pt idx="224">
                  <c:v>7.3019198135358359</c:v>
                </c:pt>
                <c:pt idx="225">
                  <c:v>6.4545073080612205</c:v>
                </c:pt>
                <c:pt idx="226">
                  <c:v>6.4545073080612205</c:v>
                </c:pt>
                <c:pt idx="227">
                  <c:v>6.4545073080612205</c:v>
                </c:pt>
                <c:pt idx="228">
                  <c:v>8.9935441671352088</c:v>
                </c:pt>
                <c:pt idx="229">
                  <c:v>8.9935441671352088</c:v>
                </c:pt>
                <c:pt idx="230">
                  <c:v>8.1312560419180109</c:v>
                </c:pt>
                <c:pt idx="231">
                  <c:v>8.1312560419180109</c:v>
                </c:pt>
                <c:pt idx="232">
                  <c:v>9.8670064539403377</c:v>
                </c:pt>
                <c:pt idx="233">
                  <c:v>8.1312560419180109</c:v>
                </c:pt>
                <c:pt idx="234">
                  <c:v>7.3019198135358359</c:v>
                </c:pt>
                <c:pt idx="235">
                  <c:v>8.9935441671352088</c:v>
                </c:pt>
                <c:pt idx="236">
                  <c:v>8.9935441671352088</c:v>
                </c:pt>
                <c:pt idx="237">
                  <c:v>8.1312560419180109</c:v>
                </c:pt>
                <c:pt idx="238">
                  <c:v>9.8670064539403377</c:v>
                </c:pt>
                <c:pt idx="239">
                  <c:v>8.1312560419180109</c:v>
                </c:pt>
                <c:pt idx="240">
                  <c:v>8.9935441671352088</c:v>
                </c:pt>
                <c:pt idx="241">
                  <c:v>9.8670064539403377</c:v>
                </c:pt>
                <c:pt idx="242">
                  <c:v>8.9935441671352088</c:v>
                </c:pt>
                <c:pt idx="243">
                  <c:v>8.1312560419180109</c:v>
                </c:pt>
                <c:pt idx="244">
                  <c:v>8.9935441671352088</c:v>
                </c:pt>
                <c:pt idx="245">
                  <c:v>8.9935441671352088</c:v>
                </c:pt>
                <c:pt idx="246">
                  <c:v>8.9935441671352088</c:v>
                </c:pt>
                <c:pt idx="247">
                  <c:v>7.3019198135358359</c:v>
                </c:pt>
                <c:pt idx="248">
                  <c:v>8.9935441671352088</c:v>
                </c:pt>
                <c:pt idx="249">
                  <c:v>8.9935441671352088</c:v>
                </c:pt>
                <c:pt idx="250">
                  <c:v>7.3019198135358359</c:v>
                </c:pt>
                <c:pt idx="251">
                  <c:v>10.723355908241299</c:v>
                </c:pt>
                <c:pt idx="252">
                  <c:v>10.723355908241299</c:v>
                </c:pt>
                <c:pt idx="253">
                  <c:v>10.723355908241299</c:v>
                </c:pt>
                <c:pt idx="254">
                  <c:v>7.3019198135358359</c:v>
                </c:pt>
                <c:pt idx="255">
                  <c:v>8.1312560419180109</c:v>
                </c:pt>
                <c:pt idx="256">
                  <c:v>9.8670064539403377</c:v>
                </c:pt>
                <c:pt idx="257">
                  <c:v>9.8670064539403377</c:v>
                </c:pt>
                <c:pt idx="258">
                  <c:v>7.3019198135358359</c:v>
                </c:pt>
                <c:pt idx="259">
                  <c:v>8.9935441671352088</c:v>
                </c:pt>
                <c:pt idx="260">
                  <c:v>6.4545073080612205</c:v>
                </c:pt>
                <c:pt idx="261">
                  <c:v>8.9935441671352088</c:v>
                </c:pt>
                <c:pt idx="262">
                  <c:v>9.8670064539403377</c:v>
                </c:pt>
                <c:pt idx="263">
                  <c:v>7.3019198135358359</c:v>
                </c:pt>
                <c:pt idx="264">
                  <c:v>8.9935441671352088</c:v>
                </c:pt>
                <c:pt idx="265">
                  <c:v>8.1312560419180109</c:v>
                </c:pt>
                <c:pt idx="266">
                  <c:v>5.5878156194035604</c:v>
                </c:pt>
                <c:pt idx="267">
                  <c:v>7.3019198135358359</c:v>
                </c:pt>
                <c:pt idx="268">
                  <c:v>5.5878156194035604</c:v>
                </c:pt>
                <c:pt idx="269">
                  <c:v>7.3019198135358359</c:v>
                </c:pt>
                <c:pt idx="270">
                  <c:v>6.4545073080612205</c:v>
                </c:pt>
                <c:pt idx="271">
                  <c:v>8.1312560419180109</c:v>
                </c:pt>
                <c:pt idx="272">
                  <c:v>4.7005118314546834</c:v>
                </c:pt>
                <c:pt idx="273">
                  <c:v>7.3019198135358359</c:v>
                </c:pt>
                <c:pt idx="274">
                  <c:v>8.1312560419180109</c:v>
                </c:pt>
                <c:pt idx="275">
                  <c:v>8.9935441671352088</c:v>
                </c:pt>
                <c:pt idx="276">
                  <c:v>8.1312560419180109</c:v>
                </c:pt>
                <c:pt idx="277">
                  <c:v>7.3019198135358359</c:v>
                </c:pt>
                <c:pt idx="278">
                  <c:v>7.3019198135358359</c:v>
                </c:pt>
                <c:pt idx="279">
                  <c:v>6.4545073080612205</c:v>
                </c:pt>
                <c:pt idx="280">
                  <c:v>9.8670064539403377</c:v>
                </c:pt>
                <c:pt idx="281">
                  <c:v>9.8670064539403377</c:v>
                </c:pt>
                <c:pt idx="282">
                  <c:v>8.9935441671352088</c:v>
                </c:pt>
                <c:pt idx="283">
                  <c:v>8.1312560419180109</c:v>
                </c:pt>
                <c:pt idx="284">
                  <c:v>7.3019198135358359</c:v>
                </c:pt>
                <c:pt idx="285">
                  <c:v>7.3019198135358359</c:v>
                </c:pt>
                <c:pt idx="286">
                  <c:v>6.4545073080612205</c:v>
                </c:pt>
                <c:pt idx="287">
                  <c:v>7.3019198135358359</c:v>
                </c:pt>
                <c:pt idx="288">
                  <c:v>8.1312560419180109</c:v>
                </c:pt>
                <c:pt idx="289">
                  <c:v>5.5878156194035604</c:v>
                </c:pt>
                <c:pt idx="290">
                  <c:v>6.4545073080612205</c:v>
                </c:pt>
                <c:pt idx="291">
                  <c:v>5.5878156194035604</c:v>
                </c:pt>
                <c:pt idx="292">
                  <c:v>7.3019198135358359</c:v>
                </c:pt>
                <c:pt idx="293">
                  <c:v>5.5878156194035604</c:v>
                </c:pt>
                <c:pt idx="294">
                  <c:v>8.1312560419180109</c:v>
                </c:pt>
                <c:pt idx="295">
                  <c:v>8.1312560419180109</c:v>
                </c:pt>
                <c:pt idx="296">
                  <c:v>5.5878156194035604</c:v>
                </c:pt>
                <c:pt idx="297">
                  <c:v>8.1312560419180109</c:v>
                </c:pt>
                <c:pt idx="298">
                  <c:v>8.9935441671352088</c:v>
                </c:pt>
                <c:pt idx="299">
                  <c:v>6.4545073080612205</c:v>
                </c:pt>
                <c:pt idx="300">
                  <c:v>9.8712662139102498</c:v>
                </c:pt>
                <c:pt idx="301">
                  <c:v>8.1312560419180109</c:v>
                </c:pt>
                <c:pt idx="302">
                  <c:v>8.1312560419180109</c:v>
                </c:pt>
                <c:pt idx="303">
                  <c:v>7.3019198135358359</c:v>
                </c:pt>
                <c:pt idx="304">
                  <c:v>9.8670064539403377</c:v>
                </c:pt>
                <c:pt idx="305">
                  <c:v>9.8670064539403377</c:v>
                </c:pt>
                <c:pt idx="306">
                  <c:v>8.1312560419180109</c:v>
                </c:pt>
                <c:pt idx="307">
                  <c:v>8.9935441671352088</c:v>
                </c:pt>
                <c:pt idx="308">
                  <c:v>8.9935441671352088</c:v>
                </c:pt>
                <c:pt idx="309">
                  <c:v>7.3019198135358359</c:v>
                </c:pt>
                <c:pt idx="310">
                  <c:v>5.5878156194035604</c:v>
                </c:pt>
                <c:pt idx="311">
                  <c:v>6.4545073080612205</c:v>
                </c:pt>
                <c:pt idx="312">
                  <c:v>8.1312560419180109</c:v>
                </c:pt>
                <c:pt idx="313">
                  <c:v>5.5878156194035604</c:v>
                </c:pt>
                <c:pt idx="314">
                  <c:v>8.1312560419180109</c:v>
                </c:pt>
                <c:pt idx="315">
                  <c:v>6.4545073080612205</c:v>
                </c:pt>
                <c:pt idx="316">
                  <c:v>7.3019198135358359</c:v>
                </c:pt>
                <c:pt idx="317">
                  <c:v>6.4545073080612205</c:v>
                </c:pt>
                <c:pt idx="318">
                  <c:v>5.5878156194035604</c:v>
                </c:pt>
                <c:pt idx="319">
                  <c:v>5.5878156194035604</c:v>
                </c:pt>
                <c:pt idx="320">
                  <c:v>7.3019198135358359</c:v>
                </c:pt>
                <c:pt idx="321">
                  <c:v>7.3019198135358359</c:v>
                </c:pt>
                <c:pt idx="322">
                  <c:v>8.1312560419180109</c:v>
                </c:pt>
                <c:pt idx="323">
                  <c:v>8.1312560419180109</c:v>
                </c:pt>
                <c:pt idx="324">
                  <c:v>6.4545073080612205</c:v>
                </c:pt>
                <c:pt idx="325">
                  <c:v>6.4545073080612205</c:v>
                </c:pt>
                <c:pt idx="326">
                  <c:v>8.1312560419180109</c:v>
                </c:pt>
                <c:pt idx="327">
                  <c:v>9.8670064539403377</c:v>
                </c:pt>
                <c:pt idx="328">
                  <c:v>8.1312560419180109</c:v>
                </c:pt>
                <c:pt idx="329">
                  <c:v>8.1312560419180109</c:v>
                </c:pt>
                <c:pt idx="330">
                  <c:v>13.119658942554</c:v>
                </c:pt>
                <c:pt idx="331">
                  <c:v>8.9935441671352088</c:v>
                </c:pt>
                <c:pt idx="332">
                  <c:v>8.1312560419180109</c:v>
                </c:pt>
                <c:pt idx="333">
                  <c:v>8.9935441671352088</c:v>
                </c:pt>
                <c:pt idx="334">
                  <c:v>6.4545073080612205</c:v>
                </c:pt>
                <c:pt idx="335">
                  <c:v>8.1312560419180109</c:v>
                </c:pt>
                <c:pt idx="336">
                  <c:v>8.1312560419180109</c:v>
                </c:pt>
                <c:pt idx="337">
                  <c:v>6.4545073080612205</c:v>
                </c:pt>
                <c:pt idx="338">
                  <c:v>7.3019198135358359</c:v>
                </c:pt>
                <c:pt idx="339">
                  <c:v>5.5878156194035604</c:v>
                </c:pt>
                <c:pt idx="340">
                  <c:v>8.1312560419180109</c:v>
                </c:pt>
                <c:pt idx="341">
                  <c:v>6.4545073080612205</c:v>
                </c:pt>
                <c:pt idx="342">
                  <c:v>7.3019198135358359</c:v>
                </c:pt>
                <c:pt idx="343">
                  <c:v>8.1312560419180109</c:v>
                </c:pt>
                <c:pt idx="344">
                  <c:v>4.7005118314546834</c:v>
                </c:pt>
                <c:pt idx="345">
                  <c:v>6.4545073080612205</c:v>
                </c:pt>
                <c:pt idx="346">
                  <c:v>8.1312560419180109</c:v>
                </c:pt>
                <c:pt idx="347">
                  <c:v>5.5878156194035604</c:v>
                </c:pt>
                <c:pt idx="348">
                  <c:v>6.4545073080612205</c:v>
                </c:pt>
                <c:pt idx="349">
                  <c:v>8.1312560419180109</c:v>
                </c:pt>
                <c:pt idx="350">
                  <c:v>9.8670064539403377</c:v>
                </c:pt>
                <c:pt idx="351">
                  <c:v>8.1312560419180109</c:v>
                </c:pt>
                <c:pt idx="352">
                  <c:v>5.5878156194035604</c:v>
                </c:pt>
                <c:pt idx="353">
                  <c:v>6.4545073080612205</c:v>
                </c:pt>
                <c:pt idx="354">
                  <c:v>7.3019198135358359</c:v>
                </c:pt>
                <c:pt idx="355">
                  <c:v>8.9935441671352088</c:v>
                </c:pt>
                <c:pt idx="356">
                  <c:v>2.9352579683359998</c:v>
                </c:pt>
                <c:pt idx="357">
                  <c:v>8.1312560419180109</c:v>
                </c:pt>
                <c:pt idx="358">
                  <c:v>8.1312560419180109</c:v>
                </c:pt>
                <c:pt idx="359">
                  <c:v>6.4545073080612205</c:v>
                </c:pt>
                <c:pt idx="360">
                  <c:v>8.9935441671352088</c:v>
                </c:pt>
                <c:pt idx="361">
                  <c:v>5.5878156194035604</c:v>
                </c:pt>
                <c:pt idx="362">
                  <c:v>7.3019198135358359</c:v>
                </c:pt>
                <c:pt idx="363">
                  <c:v>7.3019198135358359</c:v>
                </c:pt>
                <c:pt idx="364">
                  <c:v>8.1312560419180109</c:v>
                </c:pt>
                <c:pt idx="365">
                  <c:v>6.4545073080612205</c:v>
                </c:pt>
                <c:pt idx="366">
                  <c:v>6.4545073080612205</c:v>
                </c:pt>
                <c:pt idx="367">
                  <c:v>5.5878156194035604</c:v>
                </c:pt>
                <c:pt idx="368">
                  <c:v>7.3019198135358359</c:v>
                </c:pt>
                <c:pt idx="369">
                  <c:v>6.4545073080612205</c:v>
                </c:pt>
                <c:pt idx="370">
                  <c:v>8.1312560419180109</c:v>
                </c:pt>
                <c:pt idx="371">
                  <c:v>6.4545073080612205</c:v>
                </c:pt>
                <c:pt idx="372">
                  <c:v>7.3019198135358359</c:v>
                </c:pt>
                <c:pt idx="373">
                  <c:v>8.1312560419180109</c:v>
                </c:pt>
                <c:pt idx="374">
                  <c:v>8.1312560419180109</c:v>
                </c:pt>
                <c:pt idx="375">
                  <c:v>6.4545073080612205</c:v>
                </c:pt>
                <c:pt idx="376">
                  <c:v>8.1312560419180109</c:v>
                </c:pt>
                <c:pt idx="377">
                  <c:v>7.3019198135358359</c:v>
                </c:pt>
                <c:pt idx="378">
                  <c:v>7.3019198135358359</c:v>
                </c:pt>
                <c:pt idx="379">
                  <c:v>6.4545073080612205</c:v>
                </c:pt>
                <c:pt idx="380">
                  <c:v>7.3019198135358359</c:v>
                </c:pt>
                <c:pt idx="381">
                  <c:v>6.4545073080612205</c:v>
                </c:pt>
                <c:pt idx="382">
                  <c:v>8.1312560419180109</c:v>
                </c:pt>
                <c:pt idx="383">
                  <c:v>7.3019198135358359</c:v>
                </c:pt>
                <c:pt idx="384">
                  <c:v>6.4545073080612205</c:v>
                </c:pt>
                <c:pt idx="385">
                  <c:v>6.4545073080612205</c:v>
                </c:pt>
                <c:pt idx="386">
                  <c:v>8.9935441671352088</c:v>
                </c:pt>
                <c:pt idx="387">
                  <c:v>8.1312560419180109</c:v>
                </c:pt>
                <c:pt idx="388">
                  <c:v>7.3019198135358359</c:v>
                </c:pt>
                <c:pt idx="389">
                  <c:v>6.4545073080612205</c:v>
                </c:pt>
                <c:pt idx="390">
                  <c:v>7.3019198135358359</c:v>
                </c:pt>
                <c:pt idx="391">
                  <c:v>5.5878156194035604</c:v>
                </c:pt>
                <c:pt idx="392">
                  <c:v>8.1312560419180109</c:v>
                </c:pt>
                <c:pt idx="393">
                  <c:v>6.4545073080612205</c:v>
                </c:pt>
                <c:pt idx="394">
                  <c:v>7.3019198135358359</c:v>
                </c:pt>
                <c:pt idx="395">
                  <c:v>9.8670064539403377</c:v>
                </c:pt>
                <c:pt idx="396">
                  <c:v>8.9935441671352088</c:v>
                </c:pt>
                <c:pt idx="397">
                  <c:v>7.3019198135358359</c:v>
                </c:pt>
                <c:pt idx="398">
                  <c:v>9.8670064539403377</c:v>
                </c:pt>
                <c:pt idx="399">
                  <c:v>8.1312560419180109</c:v>
                </c:pt>
                <c:pt idx="400">
                  <c:v>8.1312560419180109</c:v>
                </c:pt>
                <c:pt idx="401">
                  <c:v>6.4545073080612205</c:v>
                </c:pt>
                <c:pt idx="402">
                  <c:v>8.1312560419180109</c:v>
                </c:pt>
                <c:pt idx="403">
                  <c:v>5.5878156194035604</c:v>
                </c:pt>
                <c:pt idx="404">
                  <c:v>6.4545073080612205</c:v>
                </c:pt>
                <c:pt idx="405">
                  <c:v>8.1312560419180109</c:v>
                </c:pt>
                <c:pt idx="406">
                  <c:v>8.1312560419180109</c:v>
                </c:pt>
                <c:pt idx="407">
                  <c:v>7.3019198135358359</c:v>
                </c:pt>
                <c:pt idx="408">
                  <c:v>8.1312560419180109</c:v>
                </c:pt>
                <c:pt idx="409">
                  <c:v>8.1312560419180109</c:v>
                </c:pt>
                <c:pt idx="410">
                  <c:v>7.3019198135358359</c:v>
                </c:pt>
                <c:pt idx="411">
                  <c:v>6.4545073080612205</c:v>
                </c:pt>
                <c:pt idx="412">
                  <c:v>7.3019198135358359</c:v>
                </c:pt>
                <c:pt idx="413">
                  <c:v>7.3019198135358359</c:v>
                </c:pt>
                <c:pt idx="414">
                  <c:v>7.3019198135358359</c:v>
                </c:pt>
                <c:pt idx="415">
                  <c:v>7.3019198135358359</c:v>
                </c:pt>
                <c:pt idx="416">
                  <c:v>4.7005118314546834</c:v>
                </c:pt>
                <c:pt idx="417">
                  <c:v>5.5878156194035604</c:v>
                </c:pt>
                <c:pt idx="418">
                  <c:v>4.7005118314546834</c:v>
                </c:pt>
                <c:pt idx="419">
                  <c:v>8.1312560419180109</c:v>
                </c:pt>
                <c:pt idx="420">
                  <c:v>8.9935441671352088</c:v>
                </c:pt>
                <c:pt idx="421">
                  <c:v>9.8670064539403377</c:v>
                </c:pt>
                <c:pt idx="422">
                  <c:v>9.8670064539403377</c:v>
                </c:pt>
                <c:pt idx="423">
                  <c:v>7.3019198135358359</c:v>
                </c:pt>
                <c:pt idx="424">
                  <c:v>6.4545073080612205</c:v>
                </c:pt>
                <c:pt idx="425">
                  <c:v>8.1312560419180109</c:v>
                </c:pt>
                <c:pt idx="426">
                  <c:v>8.9935441671352088</c:v>
                </c:pt>
                <c:pt idx="427">
                  <c:v>5.5878156194035604</c:v>
                </c:pt>
                <c:pt idx="428">
                  <c:v>7.3019198135358359</c:v>
                </c:pt>
                <c:pt idx="429">
                  <c:v>8.1312560419180109</c:v>
                </c:pt>
                <c:pt idx="430">
                  <c:v>8.9935441671352088</c:v>
                </c:pt>
                <c:pt idx="431">
                  <c:v>8.1312560419180109</c:v>
                </c:pt>
                <c:pt idx="432">
                  <c:v>8.1312560419180109</c:v>
                </c:pt>
                <c:pt idx="433">
                  <c:v>5.5878156194035604</c:v>
                </c:pt>
                <c:pt idx="434">
                  <c:v>6.4545073080612205</c:v>
                </c:pt>
                <c:pt idx="435">
                  <c:v>4.7005118314546834</c:v>
                </c:pt>
                <c:pt idx="436">
                  <c:v>4.7005118314546834</c:v>
                </c:pt>
                <c:pt idx="437">
                  <c:v>4.7005118314546834</c:v>
                </c:pt>
                <c:pt idx="438">
                  <c:v>5.5878156194035604</c:v>
                </c:pt>
                <c:pt idx="439">
                  <c:v>4.7005118314546834</c:v>
                </c:pt>
                <c:pt idx="440">
                  <c:v>6.4545073080612205</c:v>
                </c:pt>
                <c:pt idx="441">
                  <c:v>6.4545073080612205</c:v>
                </c:pt>
                <c:pt idx="442">
                  <c:v>7.3019198135358359</c:v>
                </c:pt>
                <c:pt idx="443">
                  <c:v>8.1312560419180109</c:v>
                </c:pt>
                <c:pt idx="444">
                  <c:v>6.4545073080612205</c:v>
                </c:pt>
                <c:pt idx="445">
                  <c:v>8.1312560419180109</c:v>
                </c:pt>
                <c:pt idx="446">
                  <c:v>8.9935441671352088</c:v>
                </c:pt>
                <c:pt idx="447">
                  <c:v>5.5878156194035604</c:v>
                </c:pt>
                <c:pt idx="448">
                  <c:v>6.4545073080612205</c:v>
                </c:pt>
                <c:pt idx="449">
                  <c:v>8.1312560419180109</c:v>
                </c:pt>
                <c:pt idx="450">
                  <c:v>6.4545073080612205</c:v>
                </c:pt>
                <c:pt idx="451">
                  <c:v>8.1312560419180109</c:v>
                </c:pt>
                <c:pt idx="452">
                  <c:v>7.3019198135358359</c:v>
                </c:pt>
                <c:pt idx="453">
                  <c:v>6.4545073080612205</c:v>
                </c:pt>
                <c:pt idx="454">
                  <c:v>5.5878156194035604</c:v>
                </c:pt>
                <c:pt idx="455">
                  <c:v>7.3019198135358359</c:v>
                </c:pt>
                <c:pt idx="456">
                  <c:v>5.5878156194035604</c:v>
                </c:pt>
                <c:pt idx="457">
                  <c:v>6.4545073080612205</c:v>
                </c:pt>
                <c:pt idx="458">
                  <c:v>7.3019198135358359</c:v>
                </c:pt>
                <c:pt idx="459">
                  <c:v>8.1312560419180109</c:v>
                </c:pt>
                <c:pt idx="460">
                  <c:v>7.3019198135358359</c:v>
                </c:pt>
                <c:pt idx="461">
                  <c:v>7.3019198135358359</c:v>
                </c:pt>
                <c:pt idx="462">
                  <c:v>7.3019198135358359</c:v>
                </c:pt>
                <c:pt idx="463">
                  <c:v>8.1312560419180109</c:v>
                </c:pt>
                <c:pt idx="464">
                  <c:v>8.1312560419180109</c:v>
                </c:pt>
                <c:pt idx="465">
                  <c:v>7.3019198135358359</c:v>
                </c:pt>
                <c:pt idx="466">
                  <c:v>6.4545073080612205</c:v>
                </c:pt>
                <c:pt idx="467">
                  <c:v>8.1312560419180109</c:v>
                </c:pt>
                <c:pt idx="468">
                  <c:v>7.3019198135358359</c:v>
                </c:pt>
                <c:pt idx="469">
                  <c:v>8.1312560419180109</c:v>
                </c:pt>
                <c:pt idx="470">
                  <c:v>8.1312560419180109</c:v>
                </c:pt>
                <c:pt idx="471">
                  <c:v>5.5878156194035604</c:v>
                </c:pt>
                <c:pt idx="472">
                  <c:v>8.9935441671352088</c:v>
                </c:pt>
                <c:pt idx="473">
                  <c:v>5.5878156194035604</c:v>
                </c:pt>
                <c:pt idx="474">
                  <c:v>8.9935441671352088</c:v>
                </c:pt>
                <c:pt idx="475">
                  <c:v>6.4545073080612205</c:v>
                </c:pt>
                <c:pt idx="476">
                  <c:v>4.7005118314546834</c:v>
                </c:pt>
                <c:pt idx="477">
                  <c:v>6.4545073080612205</c:v>
                </c:pt>
                <c:pt idx="478">
                  <c:v>7.3019198135358359</c:v>
                </c:pt>
                <c:pt idx="479">
                  <c:v>4.7005118314546834</c:v>
                </c:pt>
                <c:pt idx="480">
                  <c:v>6.4545073080612205</c:v>
                </c:pt>
                <c:pt idx="481">
                  <c:v>8.1312560419180109</c:v>
                </c:pt>
                <c:pt idx="482">
                  <c:v>8.1312560419180109</c:v>
                </c:pt>
                <c:pt idx="483">
                  <c:v>4.7005118314546834</c:v>
                </c:pt>
                <c:pt idx="484">
                  <c:v>6.4545073080612205</c:v>
                </c:pt>
                <c:pt idx="485">
                  <c:v>6.4545073080612205</c:v>
                </c:pt>
                <c:pt idx="486">
                  <c:v>4.7005118314546834</c:v>
                </c:pt>
                <c:pt idx="487">
                  <c:v>7.3019198135358359</c:v>
                </c:pt>
                <c:pt idx="488">
                  <c:v>7.3019198135358359</c:v>
                </c:pt>
                <c:pt idx="489">
                  <c:v>6.4545073080612205</c:v>
                </c:pt>
                <c:pt idx="490">
                  <c:v>4.7005118314546834</c:v>
                </c:pt>
                <c:pt idx="491">
                  <c:v>8.9935441671352088</c:v>
                </c:pt>
                <c:pt idx="492">
                  <c:v>6.4545073080612205</c:v>
                </c:pt>
                <c:pt idx="493">
                  <c:v>6.4545073080612205</c:v>
                </c:pt>
                <c:pt idx="494">
                  <c:v>6.4545073080612205</c:v>
                </c:pt>
                <c:pt idx="495">
                  <c:v>8.1312560419180109</c:v>
                </c:pt>
                <c:pt idx="496">
                  <c:v>6.4545073080612205</c:v>
                </c:pt>
                <c:pt idx="497">
                  <c:v>8.1312560419180109</c:v>
                </c:pt>
                <c:pt idx="498">
                  <c:v>6.4545073080612205</c:v>
                </c:pt>
                <c:pt idx="499">
                  <c:v>5.5878156194035604</c:v>
                </c:pt>
                <c:pt idx="500">
                  <c:v>6.4545073080612205</c:v>
                </c:pt>
                <c:pt idx="501">
                  <c:v>6.4545073080612205</c:v>
                </c:pt>
                <c:pt idx="502">
                  <c:v>5.5878156194035604</c:v>
                </c:pt>
                <c:pt idx="503">
                  <c:v>7.3019198135358359</c:v>
                </c:pt>
                <c:pt idx="504">
                  <c:v>5.5878156194035604</c:v>
                </c:pt>
                <c:pt idx="505">
                  <c:v>4.7005118314546834</c:v>
                </c:pt>
                <c:pt idx="506">
                  <c:v>4.7005118314546834</c:v>
                </c:pt>
                <c:pt idx="507">
                  <c:v>5.5878156194035604</c:v>
                </c:pt>
                <c:pt idx="508">
                  <c:v>6.4545073080612205</c:v>
                </c:pt>
                <c:pt idx="509">
                  <c:v>6.4545073080612205</c:v>
                </c:pt>
                <c:pt idx="510">
                  <c:v>5.5878156194035604</c:v>
                </c:pt>
                <c:pt idx="511">
                  <c:v>7.3019198135358359</c:v>
                </c:pt>
                <c:pt idx="512">
                  <c:v>6.4545073080612205</c:v>
                </c:pt>
                <c:pt idx="513">
                  <c:v>5.5878156194035604</c:v>
                </c:pt>
                <c:pt idx="514">
                  <c:v>6.4545073080612205</c:v>
                </c:pt>
                <c:pt idx="515">
                  <c:v>8.1312560419180109</c:v>
                </c:pt>
                <c:pt idx="516">
                  <c:v>7.3019198135358359</c:v>
                </c:pt>
                <c:pt idx="517">
                  <c:v>8.1312560419180109</c:v>
                </c:pt>
                <c:pt idx="518">
                  <c:v>6.4545073080612205</c:v>
                </c:pt>
                <c:pt idx="519">
                  <c:v>7.3019198135358359</c:v>
                </c:pt>
                <c:pt idx="520">
                  <c:v>6.4545073080612205</c:v>
                </c:pt>
                <c:pt idx="521">
                  <c:v>6.4545073080612205</c:v>
                </c:pt>
                <c:pt idx="522">
                  <c:v>6.4545073080612205</c:v>
                </c:pt>
                <c:pt idx="523">
                  <c:v>13.350898128351378</c:v>
                </c:pt>
                <c:pt idx="524">
                  <c:v>14.681727427609321</c:v>
                </c:pt>
                <c:pt idx="525">
                  <c:v>11.257376447979421</c:v>
                </c:pt>
                <c:pt idx="526">
                  <c:v>10.856754907831426</c:v>
                </c:pt>
                <c:pt idx="527">
                  <c:v>16.216691323506009</c:v>
                </c:pt>
                <c:pt idx="528">
                  <c:v>11.257376447979421</c:v>
                </c:pt>
                <c:pt idx="529">
                  <c:v>9.8712662139102498</c:v>
                </c:pt>
                <c:pt idx="530">
                  <c:v>13.895469708373707</c:v>
                </c:pt>
                <c:pt idx="531">
                  <c:v>13.119658942554</c:v>
                </c:pt>
                <c:pt idx="532">
                  <c:v>13.119658942554</c:v>
                </c:pt>
                <c:pt idx="533">
                  <c:v>9.8670064539403377</c:v>
                </c:pt>
                <c:pt idx="534">
                  <c:v>12.343459453621808</c:v>
                </c:pt>
                <c:pt idx="535">
                  <c:v>10.723355908241299</c:v>
                </c:pt>
                <c:pt idx="536">
                  <c:v>11.553503337541759</c:v>
                </c:pt>
                <c:pt idx="537">
                  <c:v>11.553503337541759</c:v>
                </c:pt>
                <c:pt idx="538">
                  <c:v>8.9935441671352088</c:v>
                </c:pt>
                <c:pt idx="539">
                  <c:v>10.723355908241299</c:v>
                </c:pt>
                <c:pt idx="540">
                  <c:v>9.8670064539403377</c:v>
                </c:pt>
                <c:pt idx="541">
                  <c:v>8.1312560419180109</c:v>
                </c:pt>
                <c:pt idx="542">
                  <c:v>11.553503337541759</c:v>
                </c:pt>
                <c:pt idx="543">
                  <c:v>7.3019198135358359</c:v>
                </c:pt>
                <c:pt idx="544">
                  <c:v>8.1312560419180109</c:v>
                </c:pt>
                <c:pt idx="545">
                  <c:v>9.8670064539403377</c:v>
                </c:pt>
                <c:pt idx="546">
                  <c:v>9.8670064539403377</c:v>
                </c:pt>
                <c:pt idx="547">
                  <c:v>8.9935441671352088</c:v>
                </c:pt>
                <c:pt idx="548">
                  <c:v>9.8670064539403377</c:v>
                </c:pt>
                <c:pt idx="549">
                  <c:v>14.681727427609321</c:v>
                </c:pt>
                <c:pt idx="550">
                  <c:v>8.1312560419180109</c:v>
                </c:pt>
                <c:pt idx="551">
                  <c:v>8.1312560419180109</c:v>
                </c:pt>
                <c:pt idx="552">
                  <c:v>8.1312560419180109</c:v>
                </c:pt>
                <c:pt idx="553">
                  <c:v>8.1312560419180109</c:v>
                </c:pt>
                <c:pt idx="554">
                  <c:v>6.4545073080612205</c:v>
                </c:pt>
                <c:pt idx="555">
                  <c:v>8.1312560419180109</c:v>
                </c:pt>
                <c:pt idx="556">
                  <c:v>6.4545073080612205</c:v>
                </c:pt>
                <c:pt idx="557">
                  <c:v>8.1312560419180109</c:v>
                </c:pt>
                <c:pt idx="558">
                  <c:v>6.4545073080612205</c:v>
                </c:pt>
                <c:pt idx="559">
                  <c:v>4.7005118314546834</c:v>
                </c:pt>
                <c:pt idx="560">
                  <c:v>7.3019198135358359</c:v>
                </c:pt>
                <c:pt idx="561">
                  <c:v>6.4545073080612205</c:v>
                </c:pt>
                <c:pt idx="562">
                  <c:v>7.3019198135358359</c:v>
                </c:pt>
                <c:pt idx="563">
                  <c:v>8.1312560419180109</c:v>
                </c:pt>
                <c:pt idx="564">
                  <c:v>8.9935441671352088</c:v>
                </c:pt>
                <c:pt idx="565">
                  <c:v>6.4545073080612205</c:v>
                </c:pt>
                <c:pt idx="566">
                  <c:v>8.1312560419180109</c:v>
                </c:pt>
                <c:pt idx="567">
                  <c:v>8.1312560419180109</c:v>
                </c:pt>
                <c:pt idx="568">
                  <c:v>7.3019198135358359</c:v>
                </c:pt>
                <c:pt idx="569">
                  <c:v>8.1312560419180109</c:v>
                </c:pt>
                <c:pt idx="570">
                  <c:v>6.4545073080612205</c:v>
                </c:pt>
                <c:pt idx="571">
                  <c:v>8.9935441671352088</c:v>
                </c:pt>
                <c:pt idx="572">
                  <c:v>8.1312560419180109</c:v>
                </c:pt>
                <c:pt idx="573">
                  <c:v>9.8712662139102498</c:v>
                </c:pt>
                <c:pt idx="574">
                  <c:v>6.4545073080612205</c:v>
                </c:pt>
                <c:pt idx="575">
                  <c:v>8.1312560419180109</c:v>
                </c:pt>
                <c:pt idx="576">
                  <c:v>6.4545073080612205</c:v>
                </c:pt>
                <c:pt idx="577">
                  <c:v>5.5878156194035604</c:v>
                </c:pt>
                <c:pt idx="578">
                  <c:v>6.4545073080612205</c:v>
                </c:pt>
                <c:pt idx="579">
                  <c:v>8.1312560419180109</c:v>
                </c:pt>
                <c:pt idx="580">
                  <c:v>6.4545073080612205</c:v>
                </c:pt>
                <c:pt idx="581">
                  <c:v>7.3019198135358359</c:v>
                </c:pt>
                <c:pt idx="582">
                  <c:v>4.7005118314546834</c:v>
                </c:pt>
                <c:pt idx="583">
                  <c:v>4.7005118314546834</c:v>
                </c:pt>
                <c:pt idx="584">
                  <c:v>8.1312560419180109</c:v>
                </c:pt>
                <c:pt idx="585">
                  <c:v>4.7005118314546834</c:v>
                </c:pt>
                <c:pt idx="586">
                  <c:v>7.3019198135358359</c:v>
                </c:pt>
                <c:pt idx="587">
                  <c:v>8.9935441671352088</c:v>
                </c:pt>
                <c:pt idx="588">
                  <c:v>6.4545073080612205</c:v>
                </c:pt>
                <c:pt idx="589">
                  <c:v>8.1312560419180109</c:v>
                </c:pt>
                <c:pt idx="590">
                  <c:v>9.8670064539403377</c:v>
                </c:pt>
                <c:pt idx="591">
                  <c:v>7.3019198135358359</c:v>
                </c:pt>
                <c:pt idx="592">
                  <c:v>9.8670064539403377</c:v>
                </c:pt>
                <c:pt idx="593">
                  <c:v>8.9935441671352088</c:v>
                </c:pt>
                <c:pt idx="594">
                  <c:v>6.4545073080612205</c:v>
                </c:pt>
                <c:pt idx="595">
                  <c:v>8.1312560419180109</c:v>
                </c:pt>
                <c:pt idx="596">
                  <c:v>8.9935441671352088</c:v>
                </c:pt>
                <c:pt idx="597">
                  <c:v>8.1312560419180109</c:v>
                </c:pt>
                <c:pt idx="598">
                  <c:v>10.723355908241299</c:v>
                </c:pt>
                <c:pt idx="599">
                  <c:v>8.1312560419180109</c:v>
                </c:pt>
                <c:pt idx="600">
                  <c:v>9.8670064539403377</c:v>
                </c:pt>
                <c:pt idx="601">
                  <c:v>8.9935441671352088</c:v>
                </c:pt>
                <c:pt idx="602">
                  <c:v>7.3019198135358359</c:v>
                </c:pt>
                <c:pt idx="603">
                  <c:v>8.1312560419180109</c:v>
                </c:pt>
                <c:pt idx="604">
                  <c:v>8.1312560419180109</c:v>
                </c:pt>
                <c:pt idx="605">
                  <c:v>8.1312560419180109</c:v>
                </c:pt>
                <c:pt idx="606">
                  <c:v>6.4545073080612205</c:v>
                </c:pt>
                <c:pt idx="607">
                  <c:v>6.4545073080612205</c:v>
                </c:pt>
                <c:pt idx="608">
                  <c:v>7.3019198135358359</c:v>
                </c:pt>
                <c:pt idx="609">
                  <c:v>7.3019198135358359</c:v>
                </c:pt>
                <c:pt idx="610">
                  <c:v>7.3019198135358359</c:v>
                </c:pt>
                <c:pt idx="611">
                  <c:v>9.8670064539403377</c:v>
                </c:pt>
                <c:pt idx="612">
                  <c:v>8.1312560419180109</c:v>
                </c:pt>
                <c:pt idx="613">
                  <c:v>8.1312560419180109</c:v>
                </c:pt>
                <c:pt idx="614">
                  <c:v>8.1312560419180109</c:v>
                </c:pt>
                <c:pt idx="615">
                  <c:v>7.3019198135358359</c:v>
                </c:pt>
                <c:pt idx="616">
                  <c:v>8.9935441671352088</c:v>
                </c:pt>
                <c:pt idx="617">
                  <c:v>13.119658942554</c:v>
                </c:pt>
                <c:pt idx="618">
                  <c:v>14.681727427609321</c:v>
                </c:pt>
                <c:pt idx="619">
                  <c:v>9.8712662139102498</c:v>
                </c:pt>
                <c:pt idx="620">
                  <c:v>11.257376447979421</c:v>
                </c:pt>
                <c:pt idx="621">
                  <c:v>16.216691323506009</c:v>
                </c:pt>
                <c:pt idx="622">
                  <c:v>15.455276667687247</c:v>
                </c:pt>
                <c:pt idx="623">
                  <c:v>9.8712662139102498</c:v>
                </c:pt>
                <c:pt idx="624">
                  <c:v>14.681727427609321</c:v>
                </c:pt>
                <c:pt idx="625">
                  <c:v>13.895469708373707</c:v>
                </c:pt>
                <c:pt idx="626">
                  <c:v>14.681727427609321</c:v>
                </c:pt>
                <c:pt idx="627">
                  <c:v>13.119658942554</c:v>
                </c:pt>
                <c:pt idx="628">
                  <c:v>10.723355908241299</c:v>
                </c:pt>
                <c:pt idx="629">
                  <c:v>11.553503337541759</c:v>
                </c:pt>
                <c:pt idx="630">
                  <c:v>9.8670064539403377</c:v>
                </c:pt>
                <c:pt idx="631">
                  <c:v>9.8670064539403377</c:v>
                </c:pt>
                <c:pt idx="632">
                  <c:v>9.8670064539403377</c:v>
                </c:pt>
                <c:pt idx="633">
                  <c:v>10.723355908241299</c:v>
                </c:pt>
                <c:pt idx="634">
                  <c:v>10.723355908241299</c:v>
                </c:pt>
                <c:pt idx="635">
                  <c:v>8.9935441671352088</c:v>
                </c:pt>
                <c:pt idx="636">
                  <c:v>9.8670064539403377</c:v>
                </c:pt>
                <c:pt idx="637">
                  <c:v>8.9935441671352088</c:v>
                </c:pt>
                <c:pt idx="638">
                  <c:v>8.9935441671352088</c:v>
                </c:pt>
                <c:pt idx="639">
                  <c:v>11.553503337541759</c:v>
                </c:pt>
                <c:pt idx="640">
                  <c:v>9.8670064539403377</c:v>
                </c:pt>
                <c:pt idx="641">
                  <c:v>11.553503337541759</c:v>
                </c:pt>
                <c:pt idx="642">
                  <c:v>10.723355908241299</c:v>
                </c:pt>
                <c:pt idx="643">
                  <c:v>8.9935441671352088</c:v>
                </c:pt>
                <c:pt idx="644">
                  <c:v>10.723355908241299</c:v>
                </c:pt>
                <c:pt idx="645">
                  <c:v>9.8670064539403377</c:v>
                </c:pt>
                <c:pt idx="646">
                  <c:v>9.8670064539403377</c:v>
                </c:pt>
                <c:pt idx="647">
                  <c:v>10.723355908241299</c:v>
                </c:pt>
                <c:pt idx="648">
                  <c:v>9.8670064539403377</c:v>
                </c:pt>
                <c:pt idx="649">
                  <c:v>9.8670064539403377</c:v>
                </c:pt>
                <c:pt idx="650">
                  <c:v>10.723355908241299</c:v>
                </c:pt>
                <c:pt idx="651">
                  <c:v>10.723355908241299</c:v>
                </c:pt>
                <c:pt idx="652">
                  <c:v>17.356854924326303</c:v>
                </c:pt>
                <c:pt idx="653">
                  <c:v>12.312323509294185</c:v>
                </c:pt>
                <c:pt idx="654">
                  <c:v>12.312323509294185</c:v>
                </c:pt>
                <c:pt idx="655">
                  <c:v>10.856754907831426</c:v>
                </c:pt>
                <c:pt idx="656">
                  <c:v>15.455276667687247</c:v>
                </c:pt>
                <c:pt idx="657">
                  <c:v>15.455276667687247</c:v>
                </c:pt>
                <c:pt idx="658">
                  <c:v>13.119658942554</c:v>
                </c:pt>
                <c:pt idx="659">
                  <c:v>14.681727427609321</c:v>
                </c:pt>
                <c:pt idx="660">
                  <c:v>16.216691323506009</c:v>
                </c:pt>
                <c:pt idx="661">
                  <c:v>14.681727427609321</c:v>
                </c:pt>
                <c:pt idx="662">
                  <c:v>15.455276667687247</c:v>
                </c:pt>
                <c:pt idx="663">
                  <c:v>12.343459453621808</c:v>
                </c:pt>
                <c:pt idx="664">
                  <c:v>13.895469708373707</c:v>
                </c:pt>
                <c:pt idx="665">
                  <c:v>12.343459453621808</c:v>
                </c:pt>
                <c:pt idx="666">
                  <c:v>13.119658942554</c:v>
                </c:pt>
                <c:pt idx="667">
                  <c:v>10.723355908241299</c:v>
                </c:pt>
                <c:pt idx="668">
                  <c:v>9.8670064539403377</c:v>
                </c:pt>
                <c:pt idx="669">
                  <c:v>12.343459453621808</c:v>
                </c:pt>
                <c:pt idx="670">
                  <c:v>12.343459453621808</c:v>
                </c:pt>
                <c:pt idx="671">
                  <c:v>12.343459453621808</c:v>
                </c:pt>
                <c:pt idx="672">
                  <c:v>8.9935441671352088</c:v>
                </c:pt>
                <c:pt idx="673">
                  <c:v>8.1312560419180109</c:v>
                </c:pt>
                <c:pt idx="674">
                  <c:v>8.1312560419180109</c:v>
                </c:pt>
                <c:pt idx="675">
                  <c:v>10.723355908241299</c:v>
                </c:pt>
                <c:pt idx="676">
                  <c:v>8.1312560419180109</c:v>
                </c:pt>
                <c:pt idx="677">
                  <c:v>8.1312560419180109</c:v>
                </c:pt>
                <c:pt idx="678">
                  <c:v>7.3019198135358359</c:v>
                </c:pt>
                <c:pt idx="679">
                  <c:v>8.9935441671352088</c:v>
                </c:pt>
                <c:pt idx="680">
                  <c:v>7.3019198135358359</c:v>
                </c:pt>
                <c:pt idx="681">
                  <c:v>8.1312560419180109</c:v>
                </c:pt>
                <c:pt idx="682">
                  <c:v>9.8670064539403377</c:v>
                </c:pt>
                <c:pt idx="683">
                  <c:v>8.1312560419180109</c:v>
                </c:pt>
                <c:pt idx="684">
                  <c:v>8.1312560419180109</c:v>
                </c:pt>
                <c:pt idx="685">
                  <c:v>9.8670064539403377</c:v>
                </c:pt>
                <c:pt idx="686">
                  <c:v>8.9935441671352088</c:v>
                </c:pt>
                <c:pt idx="687">
                  <c:v>9.8670064539403377</c:v>
                </c:pt>
                <c:pt idx="688">
                  <c:v>8.1312560419180109</c:v>
                </c:pt>
                <c:pt idx="689">
                  <c:v>8.1312560419180109</c:v>
                </c:pt>
                <c:pt idx="690">
                  <c:v>10.723355908241299</c:v>
                </c:pt>
                <c:pt idx="691">
                  <c:v>9.8670064539403377</c:v>
                </c:pt>
                <c:pt idx="692">
                  <c:v>10.723355908241299</c:v>
                </c:pt>
                <c:pt idx="693">
                  <c:v>8.9935441671352088</c:v>
                </c:pt>
                <c:pt idx="694">
                  <c:v>8.9935441671352088</c:v>
                </c:pt>
                <c:pt idx="695">
                  <c:v>9.8670064539403377</c:v>
                </c:pt>
                <c:pt idx="696">
                  <c:v>8.1312560419180109</c:v>
                </c:pt>
                <c:pt idx="697">
                  <c:v>7.3019198135358359</c:v>
                </c:pt>
                <c:pt idx="698">
                  <c:v>8.9935441671352088</c:v>
                </c:pt>
                <c:pt idx="699">
                  <c:v>8.9935441671352088</c:v>
                </c:pt>
                <c:pt idx="700">
                  <c:v>7.3019198135358359</c:v>
                </c:pt>
                <c:pt idx="701">
                  <c:v>8.1312560419180109</c:v>
                </c:pt>
                <c:pt idx="702">
                  <c:v>8.9935441671352088</c:v>
                </c:pt>
                <c:pt idx="703">
                  <c:v>8.9935441671352088</c:v>
                </c:pt>
                <c:pt idx="704">
                  <c:v>7.3019198135358359</c:v>
                </c:pt>
                <c:pt idx="705">
                  <c:v>7.3019198135358359</c:v>
                </c:pt>
                <c:pt idx="706">
                  <c:v>7.3019198135358359</c:v>
                </c:pt>
                <c:pt idx="707">
                  <c:v>7.3019198135358359</c:v>
                </c:pt>
                <c:pt idx="708">
                  <c:v>7.3019198135358359</c:v>
                </c:pt>
                <c:pt idx="709">
                  <c:v>3.7937386438013476E-2</c:v>
                </c:pt>
                <c:pt idx="710">
                  <c:v>7.3019198135358359</c:v>
                </c:pt>
                <c:pt idx="711">
                  <c:v>9.8670064539403377</c:v>
                </c:pt>
                <c:pt idx="712">
                  <c:v>9.8670064539403377</c:v>
                </c:pt>
                <c:pt idx="713">
                  <c:v>7.3019198135358359</c:v>
                </c:pt>
                <c:pt idx="714">
                  <c:v>9.8670064539403377</c:v>
                </c:pt>
                <c:pt idx="715">
                  <c:v>7.3019198135358359</c:v>
                </c:pt>
                <c:pt idx="716">
                  <c:v>8.1312560419180109</c:v>
                </c:pt>
                <c:pt idx="717">
                  <c:v>6.4545073080612205</c:v>
                </c:pt>
                <c:pt idx="718">
                  <c:v>6.4545073080612205</c:v>
                </c:pt>
                <c:pt idx="719">
                  <c:v>7.3019198135358359</c:v>
                </c:pt>
                <c:pt idx="720">
                  <c:v>8.1312560419180109</c:v>
                </c:pt>
                <c:pt idx="721">
                  <c:v>7.3019198135358359</c:v>
                </c:pt>
                <c:pt idx="722">
                  <c:v>7.3019198135358359</c:v>
                </c:pt>
                <c:pt idx="723">
                  <c:v>8.9935441671352088</c:v>
                </c:pt>
                <c:pt idx="724">
                  <c:v>7.3019198135358359</c:v>
                </c:pt>
                <c:pt idx="725">
                  <c:v>8.1312560419180109</c:v>
                </c:pt>
                <c:pt idx="726">
                  <c:v>6.4545073080612205</c:v>
                </c:pt>
                <c:pt idx="727">
                  <c:v>8.1312560419180109</c:v>
                </c:pt>
                <c:pt idx="728">
                  <c:v>8.1312560419180109</c:v>
                </c:pt>
                <c:pt idx="729">
                  <c:v>6.4545073080612205</c:v>
                </c:pt>
                <c:pt idx="730">
                  <c:v>6.4545073080612205</c:v>
                </c:pt>
                <c:pt idx="731">
                  <c:v>8.1312560419180109</c:v>
                </c:pt>
                <c:pt idx="732">
                  <c:v>11.553503337541759</c:v>
                </c:pt>
                <c:pt idx="733">
                  <c:v>8.9935441671352088</c:v>
                </c:pt>
                <c:pt idx="734">
                  <c:v>8.9935441671352088</c:v>
                </c:pt>
                <c:pt idx="735">
                  <c:v>7.3019198135358359</c:v>
                </c:pt>
                <c:pt idx="736">
                  <c:v>7.3019198135358359</c:v>
                </c:pt>
                <c:pt idx="737">
                  <c:v>6.4545073080612205</c:v>
                </c:pt>
                <c:pt idx="738">
                  <c:v>9.8670064539403377</c:v>
                </c:pt>
                <c:pt idx="739">
                  <c:v>8.1312560419180109</c:v>
                </c:pt>
                <c:pt idx="740">
                  <c:v>8.9935441671352088</c:v>
                </c:pt>
                <c:pt idx="741">
                  <c:v>8.1312560419180109</c:v>
                </c:pt>
                <c:pt idx="742">
                  <c:v>8.1312560419180109</c:v>
                </c:pt>
                <c:pt idx="743">
                  <c:v>6.4545073080612205</c:v>
                </c:pt>
                <c:pt idx="744">
                  <c:v>8.9935441671352088</c:v>
                </c:pt>
                <c:pt idx="745">
                  <c:v>6.4545073080612205</c:v>
                </c:pt>
                <c:pt idx="746">
                  <c:v>8.1312560419180109</c:v>
                </c:pt>
                <c:pt idx="747">
                  <c:v>8.1312560419180109</c:v>
                </c:pt>
                <c:pt idx="748">
                  <c:v>8.1312560419180109</c:v>
                </c:pt>
                <c:pt idx="749">
                  <c:v>8.1312560419180109</c:v>
                </c:pt>
                <c:pt idx="750">
                  <c:v>8.1312560419180109</c:v>
                </c:pt>
                <c:pt idx="751">
                  <c:v>6.4545073080612205</c:v>
                </c:pt>
                <c:pt idx="752">
                  <c:v>7.3019198135358359</c:v>
                </c:pt>
                <c:pt idx="753">
                  <c:v>7.3019198135358359</c:v>
                </c:pt>
                <c:pt idx="754">
                  <c:v>8.1312560419180109</c:v>
                </c:pt>
                <c:pt idx="755">
                  <c:v>9.8670064539403377</c:v>
                </c:pt>
                <c:pt idx="756">
                  <c:v>12.343459453621808</c:v>
                </c:pt>
                <c:pt idx="757">
                  <c:v>10.723355908241299</c:v>
                </c:pt>
                <c:pt idx="758">
                  <c:v>13.119658942554</c:v>
                </c:pt>
                <c:pt idx="759">
                  <c:v>11.553503337541759</c:v>
                </c:pt>
                <c:pt idx="760">
                  <c:v>10.723355908241299</c:v>
                </c:pt>
                <c:pt idx="761">
                  <c:v>9.8670064539403377</c:v>
                </c:pt>
                <c:pt idx="762">
                  <c:v>8.9935441671352088</c:v>
                </c:pt>
                <c:pt idx="763">
                  <c:v>8.1312560419180109</c:v>
                </c:pt>
                <c:pt idx="764">
                  <c:v>8.1312560419180109</c:v>
                </c:pt>
                <c:pt idx="765">
                  <c:v>9.8670064539403377</c:v>
                </c:pt>
                <c:pt idx="766">
                  <c:v>9.8670064539403377</c:v>
                </c:pt>
                <c:pt idx="767">
                  <c:v>6.4545073080612205</c:v>
                </c:pt>
                <c:pt idx="768">
                  <c:v>8.9935441671352088</c:v>
                </c:pt>
                <c:pt idx="769">
                  <c:v>8.9935441671352088</c:v>
                </c:pt>
                <c:pt idx="770">
                  <c:v>8.9935441671352088</c:v>
                </c:pt>
                <c:pt idx="771">
                  <c:v>8.9935441671352088</c:v>
                </c:pt>
                <c:pt idx="772">
                  <c:v>8.1312560419180109</c:v>
                </c:pt>
                <c:pt idx="773">
                  <c:v>6.4545073080612205</c:v>
                </c:pt>
                <c:pt idx="774">
                  <c:v>6.4545073080612205</c:v>
                </c:pt>
                <c:pt idx="775">
                  <c:v>5.5878156194035604</c:v>
                </c:pt>
                <c:pt idx="776">
                  <c:v>7.3019198135358359</c:v>
                </c:pt>
                <c:pt idx="777">
                  <c:v>8.1312560419180109</c:v>
                </c:pt>
                <c:pt idx="778">
                  <c:v>8.1312560419180109</c:v>
                </c:pt>
                <c:pt idx="779">
                  <c:v>6.4545073080612205</c:v>
                </c:pt>
                <c:pt idx="780">
                  <c:v>7.3019198135358359</c:v>
                </c:pt>
                <c:pt idx="781">
                  <c:v>8.9935441671352088</c:v>
                </c:pt>
                <c:pt idx="782">
                  <c:v>9.8670064539403377</c:v>
                </c:pt>
                <c:pt idx="783">
                  <c:v>7.3019198135358359</c:v>
                </c:pt>
                <c:pt idx="784">
                  <c:v>8.9935441671352088</c:v>
                </c:pt>
                <c:pt idx="785">
                  <c:v>6.4545073080612205</c:v>
                </c:pt>
                <c:pt idx="786">
                  <c:v>8.1312560419180109</c:v>
                </c:pt>
                <c:pt idx="787">
                  <c:v>8.9935441671352088</c:v>
                </c:pt>
                <c:pt idx="788">
                  <c:v>7.3019198135358359</c:v>
                </c:pt>
                <c:pt idx="789">
                  <c:v>8.9935441671352088</c:v>
                </c:pt>
                <c:pt idx="790">
                  <c:v>8.1312560419180109</c:v>
                </c:pt>
                <c:pt idx="791">
                  <c:v>6.4545073080612205</c:v>
                </c:pt>
                <c:pt idx="792">
                  <c:v>8.9935441671352088</c:v>
                </c:pt>
                <c:pt idx="793">
                  <c:v>8.1312560419180109</c:v>
                </c:pt>
                <c:pt idx="794">
                  <c:v>8.1312560419180109</c:v>
                </c:pt>
                <c:pt idx="795">
                  <c:v>8.9935441671352088</c:v>
                </c:pt>
                <c:pt idx="796">
                  <c:v>8.9935441671352088</c:v>
                </c:pt>
                <c:pt idx="797">
                  <c:v>7.3019198135358359</c:v>
                </c:pt>
                <c:pt idx="798">
                  <c:v>7.3019198135358359</c:v>
                </c:pt>
                <c:pt idx="799">
                  <c:v>10.723355908241299</c:v>
                </c:pt>
                <c:pt idx="800">
                  <c:v>7.3019198135358359</c:v>
                </c:pt>
                <c:pt idx="801">
                  <c:v>8.1312560419180109</c:v>
                </c:pt>
                <c:pt idx="802">
                  <c:v>8.9935441671352088</c:v>
                </c:pt>
                <c:pt idx="803">
                  <c:v>8.1312560419180109</c:v>
                </c:pt>
                <c:pt idx="804">
                  <c:v>11.553503337541759</c:v>
                </c:pt>
                <c:pt idx="805">
                  <c:v>9.8670064539403377</c:v>
                </c:pt>
                <c:pt idx="806">
                  <c:v>8.1312560419180109</c:v>
                </c:pt>
                <c:pt idx="807">
                  <c:v>10.723355908241299</c:v>
                </c:pt>
                <c:pt idx="808">
                  <c:v>9.8670064539403377</c:v>
                </c:pt>
                <c:pt idx="809">
                  <c:v>10.723355908241299</c:v>
                </c:pt>
                <c:pt idx="810">
                  <c:v>6.4545073080612205</c:v>
                </c:pt>
                <c:pt idx="811">
                  <c:v>9.8670064539403377</c:v>
                </c:pt>
                <c:pt idx="812">
                  <c:v>6.4545073080612205</c:v>
                </c:pt>
                <c:pt idx="813">
                  <c:v>8.9935441671352088</c:v>
                </c:pt>
                <c:pt idx="814">
                  <c:v>8.9935441671352088</c:v>
                </c:pt>
                <c:pt idx="815">
                  <c:v>8.1312560419180109</c:v>
                </c:pt>
                <c:pt idx="816">
                  <c:v>8.1312560419180109</c:v>
                </c:pt>
                <c:pt idx="817">
                  <c:v>8.1312560419180109</c:v>
                </c:pt>
                <c:pt idx="818">
                  <c:v>8.9935441671352088</c:v>
                </c:pt>
                <c:pt idx="819">
                  <c:v>5.5878156194035604</c:v>
                </c:pt>
                <c:pt idx="820">
                  <c:v>5.5878156194035604</c:v>
                </c:pt>
                <c:pt idx="821">
                  <c:v>6.4545073080612205</c:v>
                </c:pt>
                <c:pt idx="822">
                  <c:v>8.9935441671352088</c:v>
                </c:pt>
                <c:pt idx="823">
                  <c:v>6.4545073080612205</c:v>
                </c:pt>
                <c:pt idx="824">
                  <c:v>8.1312560419180109</c:v>
                </c:pt>
                <c:pt idx="825">
                  <c:v>8.9935441671352088</c:v>
                </c:pt>
                <c:pt idx="826">
                  <c:v>8.1312560419180109</c:v>
                </c:pt>
                <c:pt idx="827">
                  <c:v>8.1312560419180109</c:v>
                </c:pt>
                <c:pt idx="828">
                  <c:v>8.9935441671352088</c:v>
                </c:pt>
                <c:pt idx="829">
                  <c:v>6.4545073080612205</c:v>
                </c:pt>
                <c:pt idx="830">
                  <c:v>6.4545073080612205</c:v>
                </c:pt>
                <c:pt idx="831">
                  <c:v>8.9935441671352088</c:v>
                </c:pt>
                <c:pt idx="832">
                  <c:v>7.3019198135358359</c:v>
                </c:pt>
                <c:pt idx="833">
                  <c:v>8.1312560419180109</c:v>
                </c:pt>
                <c:pt idx="834">
                  <c:v>6.4545073080612205</c:v>
                </c:pt>
                <c:pt idx="835">
                  <c:v>8.9935441671352088</c:v>
                </c:pt>
                <c:pt idx="836">
                  <c:v>8.1312560419180109</c:v>
                </c:pt>
                <c:pt idx="837">
                  <c:v>6.4545073080612205</c:v>
                </c:pt>
                <c:pt idx="838">
                  <c:v>4.7005118314546834</c:v>
                </c:pt>
                <c:pt idx="839">
                  <c:v>7.3019198135358359</c:v>
                </c:pt>
                <c:pt idx="840">
                  <c:v>7.3019198135358359</c:v>
                </c:pt>
                <c:pt idx="841">
                  <c:v>7.3019198135358359</c:v>
                </c:pt>
                <c:pt idx="842">
                  <c:v>7.3019198135358359</c:v>
                </c:pt>
                <c:pt idx="843">
                  <c:v>7.3019198135358359</c:v>
                </c:pt>
                <c:pt idx="844">
                  <c:v>7.3019198135358359</c:v>
                </c:pt>
                <c:pt idx="845">
                  <c:v>7.3019198135358359</c:v>
                </c:pt>
                <c:pt idx="846">
                  <c:v>7.3019198135358359</c:v>
                </c:pt>
                <c:pt idx="847">
                  <c:v>7.3019198135358359</c:v>
                </c:pt>
                <c:pt idx="848">
                  <c:v>7.3019198135358359</c:v>
                </c:pt>
                <c:pt idx="849">
                  <c:v>7.3019198135358359</c:v>
                </c:pt>
                <c:pt idx="850">
                  <c:v>7.3019198135358359</c:v>
                </c:pt>
                <c:pt idx="851">
                  <c:v>6.4545073080612205</c:v>
                </c:pt>
                <c:pt idx="852">
                  <c:v>6.4545073080612205</c:v>
                </c:pt>
                <c:pt idx="853">
                  <c:v>8.1312560419180109</c:v>
                </c:pt>
                <c:pt idx="854">
                  <c:v>8.9935441671352088</c:v>
                </c:pt>
                <c:pt idx="855">
                  <c:v>5.5878156194035604</c:v>
                </c:pt>
                <c:pt idx="856">
                  <c:v>5.5878156194035604</c:v>
                </c:pt>
                <c:pt idx="857">
                  <c:v>9.8670064539403377</c:v>
                </c:pt>
                <c:pt idx="858">
                  <c:v>8.9935441671352088</c:v>
                </c:pt>
                <c:pt idx="859">
                  <c:v>9.8670064539403377</c:v>
                </c:pt>
                <c:pt idx="860">
                  <c:v>9.8670064539403377</c:v>
                </c:pt>
                <c:pt idx="861">
                  <c:v>8.9935441671352088</c:v>
                </c:pt>
                <c:pt idx="862">
                  <c:v>8.1312560419180109</c:v>
                </c:pt>
                <c:pt idx="863">
                  <c:v>8.9935441671352088</c:v>
                </c:pt>
                <c:pt idx="864">
                  <c:v>7.3019198135358359</c:v>
                </c:pt>
                <c:pt idx="865">
                  <c:v>8.1312560419180109</c:v>
                </c:pt>
                <c:pt idx="866">
                  <c:v>8.1312560419180109</c:v>
                </c:pt>
                <c:pt idx="867">
                  <c:v>6.4545073080612205</c:v>
                </c:pt>
                <c:pt idx="868">
                  <c:v>8.1312560419180109</c:v>
                </c:pt>
                <c:pt idx="869">
                  <c:v>7.3019198135358359</c:v>
                </c:pt>
                <c:pt idx="870">
                  <c:v>7.3019198135358359</c:v>
                </c:pt>
                <c:pt idx="871">
                  <c:v>6.4545073080612205</c:v>
                </c:pt>
                <c:pt idx="872">
                  <c:v>8.1312560419180109</c:v>
                </c:pt>
                <c:pt idx="873">
                  <c:v>6.4545073080612205</c:v>
                </c:pt>
                <c:pt idx="874">
                  <c:v>7.3019198135358359</c:v>
                </c:pt>
                <c:pt idx="875">
                  <c:v>8.1312560419180109</c:v>
                </c:pt>
                <c:pt idx="876">
                  <c:v>7.3019198135358359</c:v>
                </c:pt>
                <c:pt idx="877">
                  <c:v>6.4545073080612205</c:v>
                </c:pt>
                <c:pt idx="878">
                  <c:v>8.9935441671352088</c:v>
                </c:pt>
                <c:pt idx="879">
                  <c:v>7.3019198135358359</c:v>
                </c:pt>
                <c:pt idx="880">
                  <c:v>6.4545073080612205</c:v>
                </c:pt>
                <c:pt idx="881">
                  <c:v>6.4545073080612205</c:v>
                </c:pt>
                <c:pt idx="882">
                  <c:v>7.3019198135358359</c:v>
                </c:pt>
                <c:pt idx="883">
                  <c:v>8.1312560419180109</c:v>
                </c:pt>
                <c:pt idx="884">
                  <c:v>7.3019198135358359</c:v>
                </c:pt>
                <c:pt idx="885">
                  <c:v>6.4545073080612205</c:v>
                </c:pt>
                <c:pt idx="886">
                  <c:v>8.1312560419180109</c:v>
                </c:pt>
                <c:pt idx="887">
                  <c:v>6.4545073080612205</c:v>
                </c:pt>
              </c:numCache>
            </c:numRef>
          </c:yVal>
          <c:smooth val="0"/>
          <c:extLst xmlns:c16r2="http://schemas.microsoft.com/office/drawing/2015/06/chart">
            <c:ext xmlns:c16="http://schemas.microsoft.com/office/drawing/2014/chart" uri="{C3380CC4-5D6E-409C-BE32-E72D297353CC}">
              <c16:uniqueId val="{00000000-BD9A-413D-B51C-D3B8386F5850}"/>
            </c:ext>
          </c:extLst>
        </c:ser>
        <c:dLbls>
          <c:showLegendKey val="0"/>
          <c:showVal val="0"/>
          <c:showCatName val="0"/>
          <c:showSerName val="0"/>
          <c:showPercent val="0"/>
          <c:showBubbleSize val="0"/>
        </c:dLbls>
        <c:axId val="-1454542528"/>
        <c:axId val="-1454540896"/>
      </c:scatterChart>
      <c:valAx>
        <c:axId val="-14545425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40896"/>
        <c:crosses val="autoZero"/>
        <c:crossBetween val="midCat"/>
      </c:valAx>
      <c:valAx>
        <c:axId val="-145454089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42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Simulated Discharge (R vs Q linear regression)</a:t>
            </a:r>
            <a:endParaRPr lang="en-PH">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v>Q</c:v>
          </c:tx>
          <c:spPr>
            <a:ln w="19050" cap="rnd">
              <a:solidFill>
                <a:schemeClr val="accent1">
                  <a:lumMod val="75000"/>
                </a:schemeClr>
              </a:solidFill>
              <a:round/>
            </a:ln>
            <a:effectLst/>
          </c:spPr>
          <c:marker>
            <c:symbol val="none"/>
          </c:marker>
          <c:xVal>
            <c:strRef>
              <c:f>'RATING CURVE'!$A$2:$A$889</c:f>
              <c:strCache>
                <c:ptCount val="888"/>
                <c:pt idx="0">
                  <c:v>2020/3/25 0:00:00</c:v>
                </c:pt>
                <c:pt idx="1">
                  <c:v>2020/3/25 1:00:00</c:v>
                </c:pt>
                <c:pt idx="2">
                  <c:v>2020/3/25 2:00:00</c:v>
                </c:pt>
                <c:pt idx="3">
                  <c:v>2020/3/25 3:00:00</c:v>
                </c:pt>
                <c:pt idx="4">
                  <c:v>2020/3/25 4:00:00</c:v>
                </c:pt>
                <c:pt idx="5">
                  <c:v>2020/3/25 5:00:00</c:v>
                </c:pt>
                <c:pt idx="6">
                  <c:v>2020/3/25 6:00:00</c:v>
                </c:pt>
                <c:pt idx="7">
                  <c:v>2020/3/25 7:00:00</c:v>
                </c:pt>
                <c:pt idx="8">
                  <c:v>2020/3/25 8:00:00</c:v>
                </c:pt>
                <c:pt idx="9">
                  <c:v>2020/3/25 9:00:00</c:v>
                </c:pt>
                <c:pt idx="10">
                  <c:v>2020/3/25 10:00:00</c:v>
                </c:pt>
                <c:pt idx="11">
                  <c:v>2020/3/25 11:00:00</c:v>
                </c:pt>
                <c:pt idx="12">
                  <c:v>2020/3/25 12:00:00</c:v>
                </c:pt>
                <c:pt idx="13">
                  <c:v>2020/3/25 13:00:00</c:v>
                </c:pt>
                <c:pt idx="14">
                  <c:v>2020/3/25 14:00:00</c:v>
                </c:pt>
                <c:pt idx="15">
                  <c:v>2020/3/25 15:00:00</c:v>
                </c:pt>
                <c:pt idx="16">
                  <c:v>2020/3/25 16:00:00</c:v>
                </c:pt>
                <c:pt idx="17">
                  <c:v>2020/3/25 17:00:00</c:v>
                </c:pt>
                <c:pt idx="18">
                  <c:v>2020/3/25 18:00:00</c:v>
                </c:pt>
                <c:pt idx="19">
                  <c:v>2020/3/25 19:00:00</c:v>
                </c:pt>
                <c:pt idx="20">
                  <c:v>2020/3/25 20:00:00</c:v>
                </c:pt>
                <c:pt idx="21">
                  <c:v>2020/3/25 21:00:00</c:v>
                </c:pt>
                <c:pt idx="22">
                  <c:v>2020/3/25 22:00:00</c:v>
                </c:pt>
                <c:pt idx="23">
                  <c:v>2020/3/25 23:00:00</c:v>
                </c:pt>
                <c:pt idx="24">
                  <c:v>2020/3/26 0:00:00</c:v>
                </c:pt>
                <c:pt idx="25">
                  <c:v>2020/3/26 1:00:00</c:v>
                </c:pt>
                <c:pt idx="26">
                  <c:v>2020/3/26 2:00:00</c:v>
                </c:pt>
                <c:pt idx="27">
                  <c:v>2020/3/26 3:00:00</c:v>
                </c:pt>
                <c:pt idx="28">
                  <c:v>2020/3/26 4:00:00</c:v>
                </c:pt>
                <c:pt idx="29">
                  <c:v>2020/3/26 5:00:00</c:v>
                </c:pt>
                <c:pt idx="30">
                  <c:v>2020/3/26 6:00:00</c:v>
                </c:pt>
                <c:pt idx="31">
                  <c:v>2020/3/26 7:00:00</c:v>
                </c:pt>
                <c:pt idx="32">
                  <c:v>2020/3/26 8:00:00</c:v>
                </c:pt>
                <c:pt idx="33">
                  <c:v>2020/3/26 9:00:00</c:v>
                </c:pt>
                <c:pt idx="34">
                  <c:v>2020/3/26 10:00:00</c:v>
                </c:pt>
                <c:pt idx="35">
                  <c:v>2020/3/26 11:00:00</c:v>
                </c:pt>
                <c:pt idx="36">
                  <c:v>2020/3/26 12:00:00</c:v>
                </c:pt>
                <c:pt idx="37">
                  <c:v>2020/3/26 13:00:00</c:v>
                </c:pt>
                <c:pt idx="38">
                  <c:v>2020/3/26 14:00:00</c:v>
                </c:pt>
                <c:pt idx="39">
                  <c:v>2020/3/26 15:00:00</c:v>
                </c:pt>
                <c:pt idx="40">
                  <c:v>2020/3/26 16:00:00</c:v>
                </c:pt>
                <c:pt idx="41">
                  <c:v>2020/3/26 17:00:00</c:v>
                </c:pt>
                <c:pt idx="42">
                  <c:v>2020/3/26 18:00:00</c:v>
                </c:pt>
                <c:pt idx="43">
                  <c:v>2020/3/26 19:00:00</c:v>
                </c:pt>
                <c:pt idx="44">
                  <c:v>2020/3/26 20:00:00</c:v>
                </c:pt>
                <c:pt idx="45">
                  <c:v>2020/3/26 21:00:00</c:v>
                </c:pt>
                <c:pt idx="46">
                  <c:v>2020/3/26 22:00:00</c:v>
                </c:pt>
                <c:pt idx="47">
                  <c:v>2020/3/26 23:00:00</c:v>
                </c:pt>
                <c:pt idx="48">
                  <c:v>2020/3/27 0:00:00</c:v>
                </c:pt>
                <c:pt idx="49">
                  <c:v>2020/3/27 1:00:00</c:v>
                </c:pt>
                <c:pt idx="50">
                  <c:v>2020/3/27 2:00:00</c:v>
                </c:pt>
                <c:pt idx="51">
                  <c:v>2020/3/27 3:00:00</c:v>
                </c:pt>
                <c:pt idx="52">
                  <c:v>2020/3/27 4:00:00</c:v>
                </c:pt>
                <c:pt idx="53">
                  <c:v>2020/3/27 5:00:00</c:v>
                </c:pt>
                <c:pt idx="54">
                  <c:v>2020/3/27 6:00:00</c:v>
                </c:pt>
                <c:pt idx="55">
                  <c:v>2020/3/27 7:00:00</c:v>
                </c:pt>
                <c:pt idx="56">
                  <c:v>2020/3/27 8:00:00</c:v>
                </c:pt>
                <c:pt idx="57">
                  <c:v>2020/3/27 9:00:00</c:v>
                </c:pt>
                <c:pt idx="58">
                  <c:v>2020/3/27 10:00:00</c:v>
                </c:pt>
                <c:pt idx="59">
                  <c:v>2020/3/27 11:00:00</c:v>
                </c:pt>
                <c:pt idx="60">
                  <c:v>2020/3/27 12:00:00</c:v>
                </c:pt>
                <c:pt idx="61">
                  <c:v>2020/3/27 13:00:00</c:v>
                </c:pt>
                <c:pt idx="62">
                  <c:v>2020/3/27 14:00:00</c:v>
                </c:pt>
                <c:pt idx="63">
                  <c:v>2020/3/27 15:00:00</c:v>
                </c:pt>
                <c:pt idx="64">
                  <c:v>2020/3/27 16:00:00</c:v>
                </c:pt>
                <c:pt idx="65">
                  <c:v>2020/3/27 17:00:00</c:v>
                </c:pt>
                <c:pt idx="66">
                  <c:v>2020/3/27 18:00:00</c:v>
                </c:pt>
                <c:pt idx="67">
                  <c:v>2020/3/27 19:00:00</c:v>
                </c:pt>
                <c:pt idx="68">
                  <c:v>2020/3/27 20:00:00</c:v>
                </c:pt>
                <c:pt idx="69">
                  <c:v>2020/3/27 21:00:00</c:v>
                </c:pt>
                <c:pt idx="70">
                  <c:v>2020/3/27 22:00:00</c:v>
                </c:pt>
                <c:pt idx="71">
                  <c:v>2020/3/27 23:00:00</c:v>
                </c:pt>
                <c:pt idx="72">
                  <c:v>2020/3/28 0:00:00</c:v>
                </c:pt>
                <c:pt idx="73">
                  <c:v>2020/3/28 1:00:00</c:v>
                </c:pt>
                <c:pt idx="74">
                  <c:v>2020/3/28 2:00:00</c:v>
                </c:pt>
                <c:pt idx="75">
                  <c:v>2020/3/28 3:00:00</c:v>
                </c:pt>
                <c:pt idx="76">
                  <c:v>2020/3/28 4:00:00</c:v>
                </c:pt>
                <c:pt idx="77">
                  <c:v>2020/3/28 5:00:00</c:v>
                </c:pt>
                <c:pt idx="78">
                  <c:v>2020/3/28 6:00:00</c:v>
                </c:pt>
                <c:pt idx="79">
                  <c:v>2020/3/28 7:00:00</c:v>
                </c:pt>
                <c:pt idx="80">
                  <c:v>2020/3/28 8:00:00</c:v>
                </c:pt>
                <c:pt idx="81">
                  <c:v>2020/3/28 9:00:00</c:v>
                </c:pt>
                <c:pt idx="82">
                  <c:v>2020/3/28 10:00:00</c:v>
                </c:pt>
                <c:pt idx="83">
                  <c:v>2020/3/28 11:00:00</c:v>
                </c:pt>
                <c:pt idx="84">
                  <c:v>2020/3/28 12:00:00</c:v>
                </c:pt>
                <c:pt idx="85">
                  <c:v>2020/3/28 13:00:00</c:v>
                </c:pt>
                <c:pt idx="86">
                  <c:v>2020/3/28 14:00:00</c:v>
                </c:pt>
                <c:pt idx="87">
                  <c:v>2020/3/28 15:00:00</c:v>
                </c:pt>
                <c:pt idx="88">
                  <c:v>2020/3/28 16:00:00</c:v>
                </c:pt>
                <c:pt idx="89">
                  <c:v>2020/3/28 17:00:00</c:v>
                </c:pt>
                <c:pt idx="90">
                  <c:v>2020/3/28 18:00:00</c:v>
                </c:pt>
                <c:pt idx="91">
                  <c:v>2020/3/28 19:00:00</c:v>
                </c:pt>
                <c:pt idx="92">
                  <c:v>2020/3/28 20:00:00</c:v>
                </c:pt>
                <c:pt idx="93">
                  <c:v>2020/3/28 21:00:00</c:v>
                </c:pt>
                <c:pt idx="94">
                  <c:v>2020/3/28 22:00:00</c:v>
                </c:pt>
                <c:pt idx="95">
                  <c:v>2020/3/28 23:00:00</c:v>
                </c:pt>
                <c:pt idx="96">
                  <c:v>2020/3/29 0:00:00</c:v>
                </c:pt>
                <c:pt idx="97">
                  <c:v>2020/3/29 1:00:00</c:v>
                </c:pt>
                <c:pt idx="98">
                  <c:v>2020/3/29 2:00:00</c:v>
                </c:pt>
                <c:pt idx="99">
                  <c:v>2020/3/29 3:00:00</c:v>
                </c:pt>
                <c:pt idx="100">
                  <c:v>2020/3/29 4:00:00</c:v>
                </c:pt>
                <c:pt idx="101">
                  <c:v>2020/3/29 5:00:00</c:v>
                </c:pt>
                <c:pt idx="102">
                  <c:v>2020/3/29 6:00:00</c:v>
                </c:pt>
                <c:pt idx="103">
                  <c:v>2020/3/29 7:00:00</c:v>
                </c:pt>
                <c:pt idx="104">
                  <c:v>2020/3/29 8:00:00</c:v>
                </c:pt>
                <c:pt idx="105">
                  <c:v>2020/3/29 9:00:00</c:v>
                </c:pt>
                <c:pt idx="106">
                  <c:v>2020/3/29 10:00:00</c:v>
                </c:pt>
                <c:pt idx="107">
                  <c:v>2020/3/29 11:00:00</c:v>
                </c:pt>
                <c:pt idx="108">
                  <c:v>2020/3/29 12:00:00</c:v>
                </c:pt>
                <c:pt idx="109">
                  <c:v>2020/3/29 13:00:00</c:v>
                </c:pt>
                <c:pt idx="110">
                  <c:v>2020/3/29 14:00:00</c:v>
                </c:pt>
                <c:pt idx="111">
                  <c:v>2020/3/29 15:00:00</c:v>
                </c:pt>
                <c:pt idx="112">
                  <c:v>2020/3/29 16:00:00</c:v>
                </c:pt>
                <c:pt idx="113">
                  <c:v>2020/3/29 17:00:00</c:v>
                </c:pt>
                <c:pt idx="114">
                  <c:v>2020/3/29 18:00:00</c:v>
                </c:pt>
                <c:pt idx="115">
                  <c:v>2020/3/29 19:00:00</c:v>
                </c:pt>
                <c:pt idx="116">
                  <c:v>2020/3/29 20:00:00</c:v>
                </c:pt>
                <c:pt idx="117">
                  <c:v>2020/3/29 21:00:00</c:v>
                </c:pt>
                <c:pt idx="118">
                  <c:v>2020/3/29 22:00:00</c:v>
                </c:pt>
                <c:pt idx="119">
                  <c:v>2020/3/29 23:00:00</c:v>
                </c:pt>
                <c:pt idx="120">
                  <c:v>2020/3/30 0:00:00</c:v>
                </c:pt>
                <c:pt idx="121">
                  <c:v>2020/3/30 1:00:00</c:v>
                </c:pt>
                <c:pt idx="122">
                  <c:v>2020/3/30 2:00:00</c:v>
                </c:pt>
                <c:pt idx="123">
                  <c:v>2020/3/30 3:00:00</c:v>
                </c:pt>
                <c:pt idx="124">
                  <c:v>2020/3/30 4:00:00</c:v>
                </c:pt>
                <c:pt idx="125">
                  <c:v>2020/3/30 5:00:00</c:v>
                </c:pt>
                <c:pt idx="126">
                  <c:v>2020/3/30 6:00:00</c:v>
                </c:pt>
                <c:pt idx="127">
                  <c:v>2020/3/30 7:00:00</c:v>
                </c:pt>
                <c:pt idx="128">
                  <c:v>2020/3/30 8:00:00</c:v>
                </c:pt>
                <c:pt idx="129">
                  <c:v>2020/3/30 9:00:00</c:v>
                </c:pt>
                <c:pt idx="130">
                  <c:v>2020/3/30 10:00:00</c:v>
                </c:pt>
                <c:pt idx="131">
                  <c:v>2020/3/30 11:00:00</c:v>
                </c:pt>
                <c:pt idx="132">
                  <c:v>2020/3/30 12:00:00</c:v>
                </c:pt>
                <c:pt idx="133">
                  <c:v>2020/3/30 13:00:00</c:v>
                </c:pt>
                <c:pt idx="134">
                  <c:v>2020/3/30 14:00:00</c:v>
                </c:pt>
                <c:pt idx="135">
                  <c:v>2020/3/30 15:00:00</c:v>
                </c:pt>
                <c:pt idx="136">
                  <c:v>2020/3/30 16:00:00</c:v>
                </c:pt>
                <c:pt idx="137">
                  <c:v>2020/3/30 17:00:00</c:v>
                </c:pt>
                <c:pt idx="138">
                  <c:v>2020/3/30 18:00:00</c:v>
                </c:pt>
                <c:pt idx="139">
                  <c:v>2020/3/30 19:00:00</c:v>
                </c:pt>
                <c:pt idx="140">
                  <c:v>2020/3/30 20:00:00</c:v>
                </c:pt>
                <c:pt idx="141">
                  <c:v>2020/3/30 21:00:00</c:v>
                </c:pt>
                <c:pt idx="142">
                  <c:v>2020/3/30 22:00:00</c:v>
                </c:pt>
                <c:pt idx="143">
                  <c:v>2020/3/30 23:00:00</c:v>
                </c:pt>
                <c:pt idx="144">
                  <c:v>2020/3/31 0:00:00</c:v>
                </c:pt>
                <c:pt idx="145">
                  <c:v>2020/3/31 1:00:00</c:v>
                </c:pt>
                <c:pt idx="146">
                  <c:v>2020/3/31 2:00:00</c:v>
                </c:pt>
                <c:pt idx="147">
                  <c:v>2020/3/31 3:00:00</c:v>
                </c:pt>
                <c:pt idx="148">
                  <c:v>2020/3/31 4:00:00</c:v>
                </c:pt>
                <c:pt idx="149">
                  <c:v>2020/3/31 5:00:00</c:v>
                </c:pt>
                <c:pt idx="150">
                  <c:v>2020/3/31 6:00:00</c:v>
                </c:pt>
                <c:pt idx="151">
                  <c:v>2020/3/31 7:00:00</c:v>
                </c:pt>
                <c:pt idx="152">
                  <c:v>2020/3/31 8:00:00</c:v>
                </c:pt>
                <c:pt idx="153">
                  <c:v>2020/3/31 9:00:00</c:v>
                </c:pt>
                <c:pt idx="154">
                  <c:v>2020/3/31 10:00:00</c:v>
                </c:pt>
                <c:pt idx="155">
                  <c:v>2020/3/31 11:00:00</c:v>
                </c:pt>
                <c:pt idx="156">
                  <c:v>2020/3/31 12:00:00</c:v>
                </c:pt>
                <c:pt idx="157">
                  <c:v>2020/3/31 13:00:00</c:v>
                </c:pt>
                <c:pt idx="158">
                  <c:v>2020/3/31 14:00:00</c:v>
                </c:pt>
                <c:pt idx="159">
                  <c:v>2020/3/31 15:00:00</c:v>
                </c:pt>
                <c:pt idx="160">
                  <c:v>2020/3/31 16:00:00</c:v>
                </c:pt>
                <c:pt idx="161">
                  <c:v>2020/3/31 17:00:00</c:v>
                </c:pt>
                <c:pt idx="162">
                  <c:v>2020/3/31 18:00:00</c:v>
                </c:pt>
                <c:pt idx="163">
                  <c:v>2020/3/31 19:00:00</c:v>
                </c:pt>
                <c:pt idx="164">
                  <c:v>2020/3/31 20:00:00</c:v>
                </c:pt>
                <c:pt idx="165">
                  <c:v>2020/3/31 21:00:00</c:v>
                </c:pt>
                <c:pt idx="166">
                  <c:v>2020/3/31 22:00:00</c:v>
                </c:pt>
                <c:pt idx="167">
                  <c:v>2020/3/31 23:00:00</c:v>
                </c:pt>
                <c:pt idx="168">
                  <c:v>2020/4/1 0:00:00</c:v>
                </c:pt>
                <c:pt idx="169">
                  <c:v>2020/4/1 1:00:00</c:v>
                </c:pt>
                <c:pt idx="170">
                  <c:v>2020/4/1 2:00:00</c:v>
                </c:pt>
                <c:pt idx="171">
                  <c:v>2020/4/1 3:00:00</c:v>
                </c:pt>
                <c:pt idx="172">
                  <c:v>2020/4/1 4:00:00</c:v>
                </c:pt>
                <c:pt idx="173">
                  <c:v>2020/4/1 5:00:00</c:v>
                </c:pt>
                <c:pt idx="174">
                  <c:v>2020/4/1 6:00:00</c:v>
                </c:pt>
                <c:pt idx="175">
                  <c:v>2020/4/1 7:00:00</c:v>
                </c:pt>
                <c:pt idx="176">
                  <c:v>2020/4/1 8:00:00</c:v>
                </c:pt>
                <c:pt idx="177">
                  <c:v>2020/4/1 9:00:00</c:v>
                </c:pt>
                <c:pt idx="178">
                  <c:v>2020/4/1 10:00:00</c:v>
                </c:pt>
                <c:pt idx="179">
                  <c:v>2020/4/1 11:00:00</c:v>
                </c:pt>
                <c:pt idx="180">
                  <c:v>2020/4/1 12:00:00</c:v>
                </c:pt>
                <c:pt idx="181">
                  <c:v>2020/4/1 13:00:00</c:v>
                </c:pt>
                <c:pt idx="182">
                  <c:v>2020/4/1 14:00:00</c:v>
                </c:pt>
                <c:pt idx="183">
                  <c:v>2020/4/1 15:00:00</c:v>
                </c:pt>
                <c:pt idx="184">
                  <c:v>2020/4/1 16:00:00</c:v>
                </c:pt>
                <c:pt idx="185">
                  <c:v>2020/4/1 17:00:00</c:v>
                </c:pt>
                <c:pt idx="186">
                  <c:v>2020/4/1 18:00:00</c:v>
                </c:pt>
                <c:pt idx="187">
                  <c:v>2020/4/1 19:00:00</c:v>
                </c:pt>
                <c:pt idx="188">
                  <c:v>2020/4/1 20:00:00</c:v>
                </c:pt>
                <c:pt idx="189">
                  <c:v>2020/4/1 21:00:00</c:v>
                </c:pt>
                <c:pt idx="190">
                  <c:v>2020/4/1 22:00:00</c:v>
                </c:pt>
                <c:pt idx="191">
                  <c:v>2020/4/1 23:00:00</c:v>
                </c:pt>
                <c:pt idx="192">
                  <c:v>2020/4/2 0:00:00</c:v>
                </c:pt>
                <c:pt idx="193">
                  <c:v>2020/4/2 1:00:00</c:v>
                </c:pt>
                <c:pt idx="194">
                  <c:v>2020/4/2 2:00:00</c:v>
                </c:pt>
                <c:pt idx="195">
                  <c:v>2020/4/2 3:00:00</c:v>
                </c:pt>
                <c:pt idx="196">
                  <c:v>2020/4/2 4:00:00</c:v>
                </c:pt>
                <c:pt idx="197">
                  <c:v>2020/4/2 5:00:00</c:v>
                </c:pt>
                <c:pt idx="198">
                  <c:v>2020/4/2 6:00:00</c:v>
                </c:pt>
                <c:pt idx="199">
                  <c:v>2020/4/2 7:00:00</c:v>
                </c:pt>
                <c:pt idx="200">
                  <c:v>2020/4/2 8:00:00</c:v>
                </c:pt>
                <c:pt idx="201">
                  <c:v>2020/4/2 9:00:00</c:v>
                </c:pt>
                <c:pt idx="202">
                  <c:v>2020/4/2 10:00:00</c:v>
                </c:pt>
                <c:pt idx="203">
                  <c:v>2020/4/2 11:00:00</c:v>
                </c:pt>
                <c:pt idx="204">
                  <c:v>2020/4/2 12:00:00</c:v>
                </c:pt>
                <c:pt idx="205">
                  <c:v>2020/4/2 13:00:00</c:v>
                </c:pt>
                <c:pt idx="206">
                  <c:v>2020/4/2 14:00:00</c:v>
                </c:pt>
                <c:pt idx="207">
                  <c:v>2020/4/2 15:00:00</c:v>
                </c:pt>
                <c:pt idx="208">
                  <c:v>2020/4/2 16:00:00</c:v>
                </c:pt>
                <c:pt idx="209">
                  <c:v>2020/4/2 17:00:00</c:v>
                </c:pt>
                <c:pt idx="210">
                  <c:v>2020/4/2 18:00:00</c:v>
                </c:pt>
                <c:pt idx="211">
                  <c:v>2020/4/2 19:00:00</c:v>
                </c:pt>
                <c:pt idx="212">
                  <c:v>2020/4/2 20:00:00</c:v>
                </c:pt>
                <c:pt idx="213">
                  <c:v>2020/4/2 21:00:00</c:v>
                </c:pt>
                <c:pt idx="214">
                  <c:v>2020/4/2 22:00:00</c:v>
                </c:pt>
                <c:pt idx="215">
                  <c:v>2020/4/2 23:00:00</c:v>
                </c:pt>
                <c:pt idx="216">
                  <c:v>2020/4/3 0:00:00</c:v>
                </c:pt>
                <c:pt idx="217">
                  <c:v>2020/4/3 1:00:00</c:v>
                </c:pt>
                <c:pt idx="218">
                  <c:v>2020/4/3 2:00:00</c:v>
                </c:pt>
                <c:pt idx="219">
                  <c:v>2020/4/3 3:00:00</c:v>
                </c:pt>
                <c:pt idx="220">
                  <c:v>2020/4/3 4:00:00</c:v>
                </c:pt>
                <c:pt idx="221">
                  <c:v>2020/4/3 5:00:00</c:v>
                </c:pt>
                <c:pt idx="222">
                  <c:v>2020/4/3 6:00:00</c:v>
                </c:pt>
                <c:pt idx="223">
                  <c:v>2020/4/3 7:00:00</c:v>
                </c:pt>
                <c:pt idx="224">
                  <c:v>2020/4/3 8:00:00</c:v>
                </c:pt>
                <c:pt idx="225">
                  <c:v>2020/4/3 9:00:00</c:v>
                </c:pt>
                <c:pt idx="226">
                  <c:v>2020/4/3 10:00:00</c:v>
                </c:pt>
                <c:pt idx="227">
                  <c:v>2020/4/3 11:00:00</c:v>
                </c:pt>
                <c:pt idx="228">
                  <c:v>2020/4/3 12:00:00</c:v>
                </c:pt>
                <c:pt idx="229">
                  <c:v>2020/4/3 13:00:00</c:v>
                </c:pt>
                <c:pt idx="230">
                  <c:v>2020/4/3 14:00:00</c:v>
                </c:pt>
                <c:pt idx="231">
                  <c:v>2020/4/3 15:00:00</c:v>
                </c:pt>
                <c:pt idx="232">
                  <c:v>2020/4/3 16:00:00</c:v>
                </c:pt>
                <c:pt idx="233">
                  <c:v>2020/4/3 17:00:00</c:v>
                </c:pt>
                <c:pt idx="234">
                  <c:v>2020/4/3 18:00:00</c:v>
                </c:pt>
                <c:pt idx="235">
                  <c:v>2020/4/3 19:00:00</c:v>
                </c:pt>
                <c:pt idx="236">
                  <c:v>2020/4/3 20:00:00</c:v>
                </c:pt>
                <c:pt idx="237">
                  <c:v>2020/4/3 21:00:00</c:v>
                </c:pt>
                <c:pt idx="238">
                  <c:v>2020/4/3 22:00:00</c:v>
                </c:pt>
                <c:pt idx="239">
                  <c:v>2020/4/3 23:00:00</c:v>
                </c:pt>
                <c:pt idx="240">
                  <c:v>2020/4/4 0:00:00</c:v>
                </c:pt>
                <c:pt idx="241">
                  <c:v>2020/4/4 1:00:00</c:v>
                </c:pt>
                <c:pt idx="242">
                  <c:v>2020/4/4 2:00:00</c:v>
                </c:pt>
                <c:pt idx="243">
                  <c:v>2020/4/4 3:00:00</c:v>
                </c:pt>
                <c:pt idx="244">
                  <c:v>2020/4/4 4:00:00</c:v>
                </c:pt>
                <c:pt idx="245">
                  <c:v>2020/4/4 5:00:00</c:v>
                </c:pt>
                <c:pt idx="246">
                  <c:v>2020/4/4 6:00:00</c:v>
                </c:pt>
                <c:pt idx="247">
                  <c:v>2020/4/4 7:00:00</c:v>
                </c:pt>
                <c:pt idx="248">
                  <c:v>2020/4/4 8:00:00</c:v>
                </c:pt>
                <c:pt idx="249">
                  <c:v>2020/4/4 9:00:00</c:v>
                </c:pt>
                <c:pt idx="250">
                  <c:v>2020/4/4 10:00:00</c:v>
                </c:pt>
                <c:pt idx="251">
                  <c:v>2020/4/4 11:00:00</c:v>
                </c:pt>
                <c:pt idx="252">
                  <c:v>2020/4/4 12:00:00</c:v>
                </c:pt>
                <c:pt idx="253">
                  <c:v>2020/4/4 13:00:00</c:v>
                </c:pt>
                <c:pt idx="254">
                  <c:v>2020/4/4 14:00:00</c:v>
                </c:pt>
                <c:pt idx="255">
                  <c:v>2020/4/4 15:00:00</c:v>
                </c:pt>
                <c:pt idx="256">
                  <c:v>2020/4/4 16:00:00</c:v>
                </c:pt>
                <c:pt idx="257">
                  <c:v>2020/4/4 17:00:00</c:v>
                </c:pt>
                <c:pt idx="258">
                  <c:v>2020/4/4 18:00:00</c:v>
                </c:pt>
                <c:pt idx="259">
                  <c:v>2020/4/4 19:00:00</c:v>
                </c:pt>
                <c:pt idx="260">
                  <c:v>2020/4/4 20:00:00</c:v>
                </c:pt>
                <c:pt idx="261">
                  <c:v>2020/4/4 21:00:00</c:v>
                </c:pt>
                <c:pt idx="262">
                  <c:v>2020/4/4 22:00:00</c:v>
                </c:pt>
                <c:pt idx="263">
                  <c:v>2020/4/4 23:00:00</c:v>
                </c:pt>
                <c:pt idx="264">
                  <c:v>2020/4/5 0:00:00</c:v>
                </c:pt>
                <c:pt idx="265">
                  <c:v>2020/4/5 1:00:00</c:v>
                </c:pt>
                <c:pt idx="266">
                  <c:v>2020/4/5 2:00:00</c:v>
                </c:pt>
                <c:pt idx="267">
                  <c:v>2020/4/5 3:00:00</c:v>
                </c:pt>
                <c:pt idx="268">
                  <c:v>2020/4/5 4:00:00</c:v>
                </c:pt>
                <c:pt idx="269">
                  <c:v>2020/4/5 5:00:00</c:v>
                </c:pt>
                <c:pt idx="270">
                  <c:v>2020/4/5 6:00:00</c:v>
                </c:pt>
                <c:pt idx="271">
                  <c:v>2020/4/5 7:00:00</c:v>
                </c:pt>
                <c:pt idx="272">
                  <c:v>2020/4/5 8:00:00</c:v>
                </c:pt>
                <c:pt idx="273">
                  <c:v>2020/4/5 9:00:00</c:v>
                </c:pt>
                <c:pt idx="274">
                  <c:v>2020/4/5 10:00:00</c:v>
                </c:pt>
                <c:pt idx="275">
                  <c:v>2020/4/5 11:00:00</c:v>
                </c:pt>
                <c:pt idx="276">
                  <c:v>2020/4/5 12:00:00</c:v>
                </c:pt>
                <c:pt idx="277">
                  <c:v>2020/4/5 13:00:00</c:v>
                </c:pt>
                <c:pt idx="278">
                  <c:v>2020/4/5 14:00:00</c:v>
                </c:pt>
                <c:pt idx="279">
                  <c:v>2020/4/5 15:00:00</c:v>
                </c:pt>
                <c:pt idx="280">
                  <c:v>2020/4/5 16:00:00</c:v>
                </c:pt>
                <c:pt idx="281">
                  <c:v>2020/4/5 17:00:00</c:v>
                </c:pt>
                <c:pt idx="282">
                  <c:v>2020/4/5 18:00:00</c:v>
                </c:pt>
                <c:pt idx="283">
                  <c:v>2020/4/5 19:00:00</c:v>
                </c:pt>
                <c:pt idx="284">
                  <c:v>2020/4/5 20:00:00</c:v>
                </c:pt>
                <c:pt idx="285">
                  <c:v>2020/4/5 21:00:00</c:v>
                </c:pt>
                <c:pt idx="286">
                  <c:v>2020/4/5 22:00:00</c:v>
                </c:pt>
                <c:pt idx="287">
                  <c:v>2020/4/5 23:00:00</c:v>
                </c:pt>
                <c:pt idx="288">
                  <c:v>2020/4/6 0:00:00</c:v>
                </c:pt>
                <c:pt idx="289">
                  <c:v>2020/4/6 1:00:00</c:v>
                </c:pt>
                <c:pt idx="290">
                  <c:v>2020/4/6 2:00:00</c:v>
                </c:pt>
                <c:pt idx="291">
                  <c:v>2020/4/6 3:00:00</c:v>
                </c:pt>
                <c:pt idx="292">
                  <c:v>2020/4/6 4:00:00</c:v>
                </c:pt>
                <c:pt idx="293">
                  <c:v>2020/4/6 5:00:00</c:v>
                </c:pt>
                <c:pt idx="294">
                  <c:v>2020/4/6 6:00:00</c:v>
                </c:pt>
                <c:pt idx="295">
                  <c:v>2020/4/6 7:00:00</c:v>
                </c:pt>
                <c:pt idx="296">
                  <c:v>2020/4/6 8:00:00</c:v>
                </c:pt>
                <c:pt idx="297">
                  <c:v>2020/4/6 9:00:00</c:v>
                </c:pt>
                <c:pt idx="298">
                  <c:v>2020/4/6 10:00:00</c:v>
                </c:pt>
                <c:pt idx="299">
                  <c:v>2020/4/6 11:00:00</c:v>
                </c:pt>
                <c:pt idx="300">
                  <c:v>2020/4/6 12:00:00</c:v>
                </c:pt>
                <c:pt idx="301">
                  <c:v>2020/4/6 13:00:00</c:v>
                </c:pt>
                <c:pt idx="302">
                  <c:v>2020/4/6 14:00:00</c:v>
                </c:pt>
                <c:pt idx="303">
                  <c:v>2020/4/6 15:00:00</c:v>
                </c:pt>
                <c:pt idx="304">
                  <c:v>2020/4/6 16:00:00</c:v>
                </c:pt>
                <c:pt idx="305">
                  <c:v>2020/4/6 17:00:00</c:v>
                </c:pt>
                <c:pt idx="306">
                  <c:v>2020/4/6 18:00:00</c:v>
                </c:pt>
                <c:pt idx="307">
                  <c:v>2020/4/6 19:00:00</c:v>
                </c:pt>
                <c:pt idx="308">
                  <c:v>2020/4/6 20:00:00</c:v>
                </c:pt>
                <c:pt idx="309">
                  <c:v>2020/4/6 21:00:00</c:v>
                </c:pt>
                <c:pt idx="310">
                  <c:v>2020/4/6 22:00:00</c:v>
                </c:pt>
                <c:pt idx="311">
                  <c:v>2020/4/6 23:00:00</c:v>
                </c:pt>
                <c:pt idx="312">
                  <c:v>2020/4/7 0:00:00</c:v>
                </c:pt>
                <c:pt idx="313">
                  <c:v>2020/4/7 1:00:00</c:v>
                </c:pt>
                <c:pt idx="314">
                  <c:v>2020/4/7 2:00:00</c:v>
                </c:pt>
                <c:pt idx="315">
                  <c:v>2020/4/7 3:00:00</c:v>
                </c:pt>
                <c:pt idx="316">
                  <c:v>2020/4/7 4:00:00</c:v>
                </c:pt>
                <c:pt idx="317">
                  <c:v>2020/4/7 5:00:00</c:v>
                </c:pt>
                <c:pt idx="318">
                  <c:v>2020/4/7 6:00:00</c:v>
                </c:pt>
                <c:pt idx="319">
                  <c:v>2020/4/7 7:00:00</c:v>
                </c:pt>
                <c:pt idx="320">
                  <c:v>2020/4/7 8:00:00</c:v>
                </c:pt>
                <c:pt idx="321">
                  <c:v>2020/4/7 9:00:00</c:v>
                </c:pt>
                <c:pt idx="322">
                  <c:v>2020/4/7 10:00:00</c:v>
                </c:pt>
                <c:pt idx="323">
                  <c:v>2020/4/7 11:00:00</c:v>
                </c:pt>
                <c:pt idx="324">
                  <c:v>2020/4/7 12:00:00</c:v>
                </c:pt>
                <c:pt idx="325">
                  <c:v>2020/4/7 13:00:00</c:v>
                </c:pt>
                <c:pt idx="326">
                  <c:v>2020/4/7 14:00:00</c:v>
                </c:pt>
                <c:pt idx="327">
                  <c:v>2020/4/7 15:00:00</c:v>
                </c:pt>
                <c:pt idx="328">
                  <c:v>2020/4/7 16:00:00</c:v>
                </c:pt>
                <c:pt idx="329">
                  <c:v>2020/4/7 17:00:00</c:v>
                </c:pt>
                <c:pt idx="330">
                  <c:v>2020/4/7 18:00:00</c:v>
                </c:pt>
                <c:pt idx="331">
                  <c:v>2020/4/7 19:00:00</c:v>
                </c:pt>
                <c:pt idx="332">
                  <c:v>2020/4/7 20:00:00</c:v>
                </c:pt>
                <c:pt idx="333">
                  <c:v>2020/4/7 21:00:00</c:v>
                </c:pt>
                <c:pt idx="334">
                  <c:v>2020/4/7 22:00:00</c:v>
                </c:pt>
                <c:pt idx="335">
                  <c:v>2020/4/7 23:00:00</c:v>
                </c:pt>
                <c:pt idx="336">
                  <c:v>2020/4/8 0:00:00</c:v>
                </c:pt>
                <c:pt idx="337">
                  <c:v>2020/4/8 1:00:00</c:v>
                </c:pt>
                <c:pt idx="338">
                  <c:v>2020/4/8 2:00:00</c:v>
                </c:pt>
                <c:pt idx="339">
                  <c:v>2020/4/8 3:00:00</c:v>
                </c:pt>
                <c:pt idx="340">
                  <c:v>2020/4/8 4:00:00</c:v>
                </c:pt>
                <c:pt idx="341">
                  <c:v>2020/4/8 5:00:00</c:v>
                </c:pt>
                <c:pt idx="342">
                  <c:v>2020/4/8 6:00:00</c:v>
                </c:pt>
                <c:pt idx="343">
                  <c:v>2020/4/8 7:00:00</c:v>
                </c:pt>
                <c:pt idx="344">
                  <c:v>2020/4/8 8:00:00</c:v>
                </c:pt>
                <c:pt idx="345">
                  <c:v>2020/4/8 9:00:00</c:v>
                </c:pt>
                <c:pt idx="346">
                  <c:v>2020/4/8 10:00:00</c:v>
                </c:pt>
                <c:pt idx="347">
                  <c:v>2020/4/8 11:00:00</c:v>
                </c:pt>
                <c:pt idx="348">
                  <c:v>2020/4/8 12:00:00</c:v>
                </c:pt>
                <c:pt idx="349">
                  <c:v>2020/4/8 13:00:00</c:v>
                </c:pt>
                <c:pt idx="350">
                  <c:v>2020/4/8 14:00:00</c:v>
                </c:pt>
                <c:pt idx="351">
                  <c:v>2020/4/8 15:00:00</c:v>
                </c:pt>
                <c:pt idx="352">
                  <c:v>2020/4/8 16:00:00</c:v>
                </c:pt>
                <c:pt idx="353">
                  <c:v>2020/4/8 17:00:00</c:v>
                </c:pt>
                <c:pt idx="354">
                  <c:v>2020/4/8 18:00:00</c:v>
                </c:pt>
                <c:pt idx="355">
                  <c:v>2020/4/8 19:00:00</c:v>
                </c:pt>
                <c:pt idx="356">
                  <c:v>2020/4/8 20:00:00</c:v>
                </c:pt>
                <c:pt idx="357">
                  <c:v>2020/4/8 21:00:00</c:v>
                </c:pt>
                <c:pt idx="358">
                  <c:v>2020/4/8 22:00:00</c:v>
                </c:pt>
                <c:pt idx="359">
                  <c:v>2020/4/8 23:00:00</c:v>
                </c:pt>
                <c:pt idx="360">
                  <c:v>2020/4/9 0:00:00</c:v>
                </c:pt>
                <c:pt idx="361">
                  <c:v>2020/4/9 1:00:00</c:v>
                </c:pt>
                <c:pt idx="362">
                  <c:v>2020/4/9 2:00:00</c:v>
                </c:pt>
                <c:pt idx="363">
                  <c:v>2020/4/9 3:00:00</c:v>
                </c:pt>
                <c:pt idx="364">
                  <c:v>2020/4/9 4:00:00</c:v>
                </c:pt>
                <c:pt idx="365">
                  <c:v>2020/4/9 5:00:00</c:v>
                </c:pt>
                <c:pt idx="366">
                  <c:v>2020/4/9 6:00:00</c:v>
                </c:pt>
                <c:pt idx="367">
                  <c:v>2020/4/9 7:00:00</c:v>
                </c:pt>
                <c:pt idx="368">
                  <c:v>2020/4/9 8:00:00</c:v>
                </c:pt>
                <c:pt idx="369">
                  <c:v>2020/4/9 9:00:00</c:v>
                </c:pt>
                <c:pt idx="370">
                  <c:v>2020/4/9 10:00:00</c:v>
                </c:pt>
                <c:pt idx="371">
                  <c:v>2020/4/9 11:00:00</c:v>
                </c:pt>
                <c:pt idx="372">
                  <c:v>2020/4/9 12:00:00</c:v>
                </c:pt>
                <c:pt idx="373">
                  <c:v>2020/4/9 13:00:00</c:v>
                </c:pt>
                <c:pt idx="374">
                  <c:v>2020/4/9 14:00:00</c:v>
                </c:pt>
                <c:pt idx="375">
                  <c:v>2020/4/9 15:00:00</c:v>
                </c:pt>
                <c:pt idx="376">
                  <c:v>2020/4/9 16:00:00</c:v>
                </c:pt>
                <c:pt idx="377">
                  <c:v>2020/4/9 17:00:00</c:v>
                </c:pt>
                <c:pt idx="378">
                  <c:v>2020/4/9 18:00:00</c:v>
                </c:pt>
                <c:pt idx="379">
                  <c:v>2020/4/9 19:00:00</c:v>
                </c:pt>
                <c:pt idx="380">
                  <c:v>2020/4/9 20:00:00</c:v>
                </c:pt>
                <c:pt idx="381">
                  <c:v>2020/4/9 21:00:00</c:v>
                </c:pt>
                <c:pt idx="382">
                  <c:v>2020/4/9 22:00:00</c:v>
                </c:pt>
                <c:pt idx="383">
                  <c:v>2020/4/9 23:00:00</c:v>
                </c:pt>
                <c:pt idx="384">
                  <c:v>2020/4/10 0:00:00</c:v>
                </c:pt>
                <c:pt idx="385">
                  <c:v>2020/4/10 1:00:00</c:v>
                </c:pt>
                <c:pt idx="386">
                  <c:v>2020/4/10 2:00:00</c:v>
                </c:pt>
                <c:pt idx="387">
                  <c:v>2020/4/10 3:00:00</c:v>
                </c:pt>
                <c:pt idx="388">
                  <c:v>2020/4/10 4:00:00</c:v>
                </c:pt>
                <c:pt idx="389">
                  <c:v>2020/4/10 5:00:00</c:v>
                </c:pt>
                <c:pt idx="390">
                  <c:v>2020/4/10 6:00:00</c:v>
                </c:pt>
                <c:pt idx="391">
                  <c:v>2020/4/10 7:00:00</c:v>
                </c:pt>
                <c:pt idx="392">
                  <c:v>2020/4/10 8:00:00</c:v>
                </c:pt>
                <c:pt idx="393">
                  <c:v>2020/4/10 9:00:00</c:v>
                </c:pt>
                <c:pt idx="394">
                  <c:v>2020/4/10 10:00:00</c:v>
                </c:pt>
                <c:pt idx="395">
                  <c:v>2020/4/10 11:00:00</c:v>
                </c:pt>
                <c:pt idx="396">
                  <c:v>2020/4/10 12:00:00</c:v>
                </c:pt>
                <c:pt idx="397">
                  <c:v>2020/4/10 13:00:00</c:v>
                </c:pt>
                <c:pt idx="398">
                  <c:v>2020/4/10 14:00:00</c:v>
                </c:pt>
                <c:pt idx="399">
                  <c:v>2020/4/10 15:00:00</c:v>
                </c:pt>
                <c:pt idx="400">
                  <c:v>2020/4/10 16:00:00</c:v>
                </c:pt>
                <c:pt idx="401">
                  <c:v>2020/4/10 17:00:00</c:v>
                </c:pt>
                <c:pt idx="402">
                  <c:v>2020/4/10 18:00:00</c:v>
                </c:pt>
                <c:pt idx="403">
                  <c:v>2020/4/10 19:00:00</c:v>
                </c:pt>
                <c:pt idx="404">
                  <c:v>2020/4/10 20:00:00</c:v>
                </c:pt>
                <c:pt idx="405">
                  <c:v>2020/4/10 21:00:00</c:v>
                </c:pt>
                <c:pt idx="406">
                  <c:v>2020/4/10 22:00:00</c:v>
                </c:pt>
                <c:pt idx="407">
                  <c:v>2020/4/10 23:00:00</c:v>
                </c:pt>
                <c:pt idx="408">
                  <c:v>2020/4/11 0:00:00</c:v>
                </c:pt>
                <c:pt idx="409">
                  <c:v>2020/4/11 1:00:00</c:v>
                </c:pt>
                <c:pt idx="410">
                  <c:v>2020/4/11 2:00:00</c:v>
                </c:pt>
                <c:pt idx="411">
                  <c:v>2020/4/11 3:00:00</c:v>
                </c:pt>
                <c:pt idx="412">
                  <c:v>2020/4/11 4:00:00</c:v>
                </c:pt>
                <c:pt idx="413">
                  <c:v>2020/4/11 5:00:00</c:v>
                </c:pt>
                <c:pt idx="414">
                  <c:v>2020/4/11 6:00:00</c:v>
                </c:pt>
                <c:pt idx="415">
                  <c:v>2020/4/11 7:00:00</c:v>
                </c:pt>
                <c:pt idx="416">
                  <c:v>2020/4/11 8:00:00</c:v>
                </c:pt>
                <c:pt idx="417">
                  <c:v>2020/4/11 9:00:00</c:v>
                </c:pt>
                <c:pt idx="418">
                  <c:v>2020/4/11 10:00:00</c:v>
                </c:pt>
                <c:pt idx="419">
                  <c:v>2020/4/11 11:00:00</c:v>
                </c:pt>
                <c:pt idx="420">
                  <c:v>2020/4/11 12:00:00</c:v>
                </c:pt>
                <c:pt idx="421">
                  <c:v>2020/4/11 13:00:00</c:v>
                </c:pt>
                <c:pt idx="422">
                  <c:v>2020/4/11 14:00:00</c:v>
                </c:pt>
                <c:pt idx="423">
                  <c:v>2020/4/11 15:00:00</c:v>
                </c:pt>
                <c:pt idx="424">
                  <c:v>2020/4/11 16:00:00</c:v>
                </c:pt>
                <c:pt idx="425">
                  <c:v>2020/4/11 17:00:00</c:v>
                </c:pt>
                <c:pt idx="426">
                  <c:v>2020/4/11 18:00:00</c:v>
                </c:pt>
                <c:pt idx="427">
                  <c:v>2020/4/11 19:00:00</c:v>
                </c:pt>
                <c:pt idx="428">
                  <c:v>2020/4/11 20:00:00</c:v>
                </c:pt>
                <c:pt idx="429">
                  <c:v>2020/4/11 21:00:00</c:v>
                </c:pt>
                <c:pt idx="430">
                  <c:v>2020/4/11 22:00:00</c:v>
                </c:pt>
                <c:pt idx="431">
                  <c:v>2020/4/11 23:00:00</c:v>
                </c:pt>
                <c:pt idx="432">
                  <c:v>2020/4/12 0:00:00</c:v>
                </c:pt>
                <c:pt idx="433">
                  <c:v>2020/4/12 1:00:00</c:v>
                </c:pt>
                <c:pt idx="434">
                  <c:v>2020/4/12 2:00:00</c:v>
                </c:pt>
                <c:pt idx="435">
                  <c:v>2020/4/12 3:00:00</c:v>
                </c:pt>
                <c:pt idx="436">
                  <c:v>2020/4/12 4:00:00</c:v>
                </c:pt>
                <c:pt idx="437">
                  <c:v>2020/4/12 5:00:00</c:v>
                </c:pt>
                <c:pt idx="438">
                  <c:v>2020/4/12 6:00:00</c:v>
                </c:pt>
                <c:pt idx="439">
                  <c:v>2020/4/12 7:00:00</c:v>
                </c:pt>
                <c:pt idx="440">
                  <c:v>2020/4/12 8:00:00</c:v>
                </c:pt>
                <c:pt idx="441">
                  <c:v>2020/4/12 9:00:00</c:v>
                </c:pt>
                <c:pt idx="442">
                  <c:v>2020/4/12 10:00:00</c:v>
                </c:pt>
                <c:pt idx="443">
                  <c:v>2020/4/12 11:00:00</c:v>
                </c:pt>
                <c:pt idx="444">
                  <c:v>2020/4/12 12:00:00</c:v>
                </c:pt>
                <c:pt idx="445">
                  <c:v>2020/4/12 13:00:00</c:v>
                </c:pt>
                <c:pt idx="446">
                  <c:v>2020/4/12 14:00:00</c:v>
                </c:pt>
                <c:pt idx="447">
                  <c:v>2020/4/12 15:00:00</c:v>
                </c:pt>
                <c:pt idx="448">
                  <c:v>2020/4/12 16:00:00</c:v>
                </c:pt>
                <c:pt idx="449">
                  <c:v>2020/4/12 17:00:00</c:v>
                </c:pt>
                <c:pt idx="450">
                  <c:v>2020/4/12 18:00:00</c:v>
                </c:pt>
                <c:pt idx="451">
                  <c:v>2020/4/12 19:00:00</c:v>
                </c:pt>
                <c:pt idx="452">
                  <c:v>2020/4/12 20:00:00</c:v>
                </c:pt>
                <c:pt idx="453">
                  <c:v>2020/4/12 21:00:00</c:v>
                </c:pt>
                <c:pt idx="454">
                  <c:v>2020/4/12 22:00:00</c:v>
                </c:pt>
                <c:pt idx="455">
                  <c:v>2020/4/12 23:00:00</c:v>
                </c:pt>
                <c:pt idx="456">
                  <c:v>2020/4/13 0:00:00</c:v>
                </c:pt>
                <c:pt idx="457">
                  <c:v>2020/4/13 1:00:00</c:v>
                </c:pt>
                <c:pt idx="458">
                  <c:v>2020/4/13 2:00:00</c:v>
                </c:pt>
                <c:pt idx="459">
                  <c:v>2020/4/13 3:00:00</c:v>
                </c:pt>
                <c:pt idx="460">
                  <c:v>2020/4/13 4:00:00</c:v>
                </c:pt>
                <c:pt idx="461">
                  <c:v>2020/4/13 5:00:00</c:v>
                </c:pt>
                <c:pt idx="462">
                  <c:v>2020/4/13 6:00:00</c:v>
                </c:pt>
                <c:pt idx="463">
                  <c:v>2020/4/13 7:00:00</c:v>
                </c:pt>
                <c:pt idx="464">
                  <c:v>2020/4/13 8:00:00</c:v>
                </c:pt>
                <c:pt idx="465">
                  <c:v>2020/4/13 9:00:00</c:v>
                </c:pt>
                <c:pt idx="466">
                  <c:v>2020/4/13 10:00:00</c:v>
                </c:pt>
                <c:pt idx="467">
                  <c:v>2020/4/13 11:00:00</c:v>
                </c:pt>
                <c:pt idx="468">
                  <c:v>2020/4/13 12:00:00</c:v>
                </c:pt>
                <c:pt idx="469">
                  <c:v>2020/4/13 13:00:00</c:v>
                </c:pt>
                <c:pt idx="470">
                  <c:v>2020/4/13 14:00:00</c:v>
                </c:pt>
                <c:pt idx="471">
                  <c:v>2020/4/13 15:00:00</c:v>
                </c:pt>
                <c:pt idx="472">
                  <c:v>2020/4/13 16:00:00</c:v>
                </c:pt>
                <c:pt idx="473">
                  <c:v>2020/4/13 17:00:00</c:v>
                </c:pt>
                <c:pt idx="474">
                  <c:v>2020/4/13 18:00:00</c:v>
                </c:pt>
                <c:pt idx="475">
                  <c:v>2020/4/13 19:00:00</c:v>
                </c:pt>
                <c:pt idx="476">
                  <c:v>2020/4/13 20:00:00</c:v>
                </c:pt>
                <c:pt idx="477">
                  <c:v>2020/4/13 21:00:00</c:v>
                </c:pt>
                <c:pt idx="478">
                  <c:v>2020/4/13 22:00:00</c:v>
                </c:pt>
                <c:pt idx="479">
                  <c:v>2020/4/13 23:00:00</c:v>
                </c:pt>
                <c:pt idx="480">
                  <c:v>2020/4/14 0:00:00</c:v>
                </c:pt>
                <c:pt idx="481">
                  <c:v>2020/4/14 1:00:00</c:v>
                </c:pt>
                <c:pt idx="482">
                  <c:v>2020/4/14 2:00:00</c:v>
                </c:pt>
                <c:pt idx="483">
                  <c:v>2020/4/14 3:00:00</c:v>
                </c:pt>
                <c:pt idx="484">
                  <c:v>2020/4/14 4:00:00</c:v>
                </c:pt>
                <c:pt idx="485">
                  <c:v>2020/4/14 5:00:00</c:v>
                </c:pt>
                <c:pt idx="486">
                  <c:v>2020/4/14 6:00:00</c:v>
                </c:pt>
                <c:pt idx="487">
                  <c:v>2020/4/14 7:00:00</c:v>
                </c:pt>
                <c:pt idx="488">
                  <c:v>2020/4/14 8:00:00</c:v>
                </c:pt>
                <c:pt idx="489">
                  <c:v>2020/4/14 9:00:00</c:v>
                </c:pt>
                <c:pt idx="490">
                  <c:v>2020/4/14 10:00:00</c:v>
                </c:pt>
                <c:pt idx="491">
                  <c:v>2020/4/14 11:00:00</c:v>
                </c:pt>
                <c:pt idx="492">
                  <c:v>2020/4/14 12:00:00</c:v>
                </c:pt>
                <c:pt idx="493">
                  <c:v>2020/4/14 13:00:00</c:v>
                </c:pt>
                <c:pt idx="494">
                  <c:v>2020/4/14 14:00:00</c:v>
                </c:pt>
                <c:pt idx="495">
                  <c:v>2020/4/14 15:00:00</c:v>
                </c:pt>
                <c:pt idx="496">
                  <c:v>2020/4/14 16:00:00</c:v>
                </c:pt>
                <c:pt idx="497">
                  <c:v>2020/4/14 17:00:00</c:v>
                </c:pt>
                <c:pt idx="498">
                  <c:v>2020/4/14 18:00:00</c:v>
                </c:pt>
                <c:pt idx="499">
                  <c:v>2020/4/14 19:00:00</c:v>
                </c:pt>
                <c:pt idx="500">
                  <c:v>2020/4/14 20:00:00</c:v>
                </c:pt>
                <c:pt idx="501">
                  <c:v>2020/4/14 21:00:00</c:v>
                </c:pt>
                <c:pt idx="502">
                  <c:v>2020/4/14 22:00:00</c:v>
                </c:pt>
                <c:pt idx="503">
                  <c:v>2020/4/14 23:00:00</c:v>
                </c:pt>
                <c:pt idx="504">
                  <c:v>2020/4/15 0:00:00</c:v>
                </c:pt>
                <c:pt idx="505">
                  <c:v>2020/4/15 1:00:00</c:v>
                </c:pt>
                <c:pt idx="506">
                  <c:v>2020/4/15 2:00:00</c:v>
                </c:pt>
                <c:pt idx="507">
                  <c:v>2020/4/15 3:00:00</c:v>
                </c:pt>
                <c:pt idx="508">
                  <c:v>2020/4/15 4:00:00</c:v>
                </c:pt>
                <c:pt idx="509">
                  <c:v>2020/4/15 5:00:00</c:v>
                </c:pt>
                <c:pt idx="510">
                  <c:v>2020/4/15 6:00:00</c:v>
                </c:pt>
                <c:pt idx="511">
                  <c:v>2020/4/15 7:00:00</c:v>
                </c:pt>
                <c:pt idx="512">
                  <c:v>2020/4/15 8:00:00</c:v>
                </c:pt>
                <c:pt idx="513">
                  <c:v>2020/4/15 9:00:00</c:v>
                </c:pt>
                <c:pt idx="514">
                  <c:v>2020/4/15 10:00:00</c:v>
                </c:pt>
                <c:pt idx="515">
                  <c:v>2020/4/15 11:00:00</c:v>
                </c:pt>
                <c:pt idx="516">
                  <c:v>2020/4/15 12:00:00</c:v>
                </c:pt>
                <c:pt idx="517">
                  <c:v>2020/4/15 13:00:00</c:v>
                </c:pt>
                <c:pt idx="518">
                  <c:v>2020/4/15 14:00:00</c:v>
                </c:pt>
                <c:pt idx="519">
                  <c:v>2020/4/15 15:00:00</c:v>
                </c:pt>
                <c:pt idx="520">
                  <c:v>2020/4/15 16:00:00</c:v>
                </c:pt>
                <c:pt idx="521">
                  <c:v>2020/4/15 17:00:00</c:v>
                </c:pt>
                <c:pt idx="522">
                  <c:v>2020/4/15 18:00:00</c:v>
                </c:pt>
                <c:pt idx="523">
                  <c:v>2020/4/15 19:00:00</c:v>
                </c:pt>
                <c:pt idx="524">
                  <c:v>2020/4/15 20:00:00</c:v>
                </c:pt>
                <c:pt idx="525">
                  <c:v>2020/4/15 21:00:00</c:v>
                </c:pt>
                <c:pt idx="526">
                  <c:v>2020/4/15 22:00:00</c:v>
                </c:pt>
                <c:pt idx="527">
                  <c:v>2020/4/15 23:00:00</c:v>
                </c:pt>
                <c:pt idx="528">
                  <c:v>2020/4/16 0:00:00</c:v>
                </c:pt>
                <c:pt idx="529">
                  <c:v>2020/4/16 1:00:00</c:v>
                </c:pt>
                <c:pt idx="530">
                  <c:v>2020/4/16 2:00:00</c:v>
                </c:pt>
                <c:pt idx="531">
                  <c:v>2020/4/16 3:00:00</c:v>
                </c:pt>
                <c:pt idx="532">
                  <c:v>2020/4/16 4:00:00</c:v>
                </c:pt>
                <c:pt idx="533">
                  <c:v>2020/4/16 5:00:00</c:v>
                </c:pt>
                <c:pt idx="534">
                  <c:v>2020/4/16 6:00:00</c:v>
                </c:pt>
                <c:pt idx="535">
                  <c:v>2020/4/16 7:00:00</c:v>
                </c:pt>
                <c:pt idx="536">
                  <c:v>2020/4/16 8:00:00</c:v>
                </c:pt>
                <c:pt idx="537">
                  <c:v>2020/4/16 9:00:00</c:v>
                </c:pt>
                <c:pt idx="538">
                  <c:v>2020/4/16 10:00:00</c:v>
                </c:pt>
                <c:pt idx="539">
                  <c:v>2020/4/16 11:00:00</c:v>
                </c:pt>
                <c:pt idx="540">
                  <c:v>2020/4/16 12:00:00</c:v>
                </c:pt>
                <c:pt idx="541">
                  <c:v>2020/4/16 13:00:00</c:v>
                </c:pt>
                <c:pt idx="542">
                  <c:v>2020/4/16 14:00:00</c:v>
                </c:pt>
                <c:pt idx="543">
                  <c:v>2020/4/16 15:00:00</c:v>
                </c:pt>
                <c:pt idx="544">
                  <c:v>2020/4/16 16:00:00</c:v>
                </c:pt>
                <c:pt idx="545">
                  <c:v>2020/4/16 17:00:00</c:v>
                </c:pt>
                <c:pt idx="546">
                  <c:v>2020/4/16 18:00:00</c:v>
                </c:pt>
                <c:pt idx="547">
                  <c:v>2020/4/16 19:00:00</c:v>
                </c:pt>
                <c:pt idx="548">
                  <c:v>2020/4/16 20:00:00</c:v>
                </c:pt>
                <c:pt idx="549">
                  <c:v>2020/4/16 21:00:00</c:v>
                </c:pt>
                <c:pt idx="550">
                  <c:v>2020/4/16 22:00:00</c:v>
                </c:pt>
                <c:pt idx="551">
                  <c:v>2020/4/16 23:00:00</c:v>
                </c:pt>
                <c:pt idx="552">
                  <c:v>2020/4/17 0:00:00</c:v>
                </c:pt>
                <c:pt idx="553">
                  <c:v>2020/4/17 1:00:00</c:v>
                </c:pt>
                <c:pt idx="554">
                  <c:v>2020/4/17 2:00:00</c:v>
                </c:pt>
                <c:pt idx="555">
                  <c:v>2020/4/17 3:00:00</c:v>
                </c:pt>
                <c:pt idx="556">
                  <c:v>2020/4/17 4:00:00</c:v>
                </c:pt>
                <c:pt idx="557">
                  <c:v>2020/4/17 5:00:00</c:v>
                </c:pt>
                <c:pt idx="558">
                  <c:v>2020/4/17 6:00:00</c:v>
                </c:pt>
                <c:pt idx="559">
                  <c:v>2020/4/17 7:00:00</c:v>
                </c:pt>
                <c:pt idx="560">
                  <c:v>2020/4/17 8:00:00</c:v>
                </c:pt>
                <c:pt idx="561">
                  <c:v>2020/4/17 9:00:00</c:v>
                </c:pt>
                <c:pt idx="562">
                  <c:v>2020/4/17 10:00:00</c:v>
                </c:pt>
                <c:pt idx="563">
                  <c:v>2020/4/17 11:00:00</c:v>
                </c:pt>
                <c:pt idx="564">
                  <c:v>2020/4/17 12:00:00</c:v>
                </c:pt>
                <c:pt idx="565">
                  <c:v>2020/4/17 13:00:00</c:v>
                </c:pt>
                <c:pt idx="566">
                  <c:v>2020/4/17 14:00:00</c:v>
                </c:pt>
                <c:pt idx="567">
                  <c:v>2020/4/17 15:00:00</c:v>
                </c:pt>
                <c:pt idx="568">
                  <c:v>2020/4/17 16:00:00</c:v>
                </c:pt>
                <c:pt idx="569">
                  <c:v>2020/4/17 17:00:00</c:v>
                </c:pt>
                <c:pt idx="570">
                  <c:v>2020/4/17 18:00:00</c:v>
                </c:pt>
                <c:pt idx="571">
                  <c:v>2020/4/17 19:00:00</c:v>
                </c:pt>
                <c:pt idx="572">
                  <c:v>2020/4/17 20:00:00</c:v>
                </c:pt>
                <c:pt idx="573">
                  <c:v>2020/4/17 21:00:00</c:v>
                </c:pt>
                <c:pt idx="574">
                  <c:v>2020/4/17 22:00:00</c:v>
                </c:pt>
                <c:pt idx="575">
                  <c:v>2020/4/17 23:00:00</c:v>
                </c:pt>
                <c:pt idx="576">
                  <c:v>2020/4/18 0:00:00</c:v>
                </c:pt>
                <c:pt idx="577">
                  <c:v>2020/4/18 1:00:00</c:v>
                </c:pt>
                <c:pt idx="578">
                  <c:v>2020/4/18 2:00:00</c:v>
                </c:pt>
                <c:pt idx="579">
                  <c:v>2020/4/18 3:00:00</c:v>
                </c:pt>
                <c:pt idx="580">
                  <c:v>2020/4/18 4:00:00</c:v>
                </c:pt>
                <c:pt idx="581">
                  <c:v>2020/4/18 5:00:00</c:v>
                </c:pt>
                <c:pt idx="582">
                  <c:v>2020/4/18 6:00:00</c:v>
                </c:pt>
                <c:pt idx="583">
                  <c:v>2020/4/18 7:00:00</c:v>
                </c:pt>
                <c:pt idx="584">
                  <c:v>2020/4/18 8:00:00</c:v>
                </c:pt>
                <c:pt idx="585">
                  <c:v>2020/4/18 9:00:00</c:v>
                </c:pt>
                <c:pt idx="586">
                  <c:v>2020/4/18 10:00:00</c:v>
                </c:pt>
                <c:pt idx="587">
                  <c:v>2020/4/18 11:00:00</c:v>
                </c:pt>
                <c:pt idx="588">
                  <c:v>2020/4/18 12:00:00</c:v>
                </c:pt>
                <c:pt idx="589">
                  <c:v>2020/4/18 13:00:00</c:v>
                </c:pt>
                <c:pt idx="590">
                  <c:v>2020/4/18 14:00:00</c:v>
                </c:pt>
                <c:pt idx="591">
                  <c:v>2020/4/18 15:00:00</c:v>
                </c:pt>
                <c:pt idx="592">
                  <c:v>2020/4/18 16:00:00</c:v>
                </c:pt>
                <c:pt idx="593">
                  <c:v>2020/4/18 17:00:00</c:v>
                </c:pt>
                <c:pt idx="594">
                  <c:v>2020/4/18 18:00:00</c:v>
                </c:pt>
                <c:pt idx="595">
                  <c:v>2020/4/18 19:00:00</c:v>
                </c:pt>
                <c:pt idx="596">
                  <c:v>2020/4/18 20:00:00</c:v>
                </c:pt>
                <c:pt idx="597">
                  <c:v>2020/4/18 21:00:00</c:v>
                </c:pt>
                <c:pt idx="598">
                  <c:v>2020/4/18 22:00:00</c:v>
                </c:pt>
                <c:pt idx="599">
                  <c:v>2020/4/18 23:00:00</c:v>
                </c:pt>
                <c:pt idx="600">
                  <c:v>2020/4/19 0:00:00</c:v>
                </c:pt>
                <c:pt idx="601">
                  <c:v>2020/4/19 1:00:00</c:v>
                </c:pt>
                <c:pt idx="602">
                  <c:v>2020/4/19 2:00:00</c:v>
                </c:pt>
                <c:pt idx="603">
                  <c:v>2020/4/19 3:00:00</c:v>
                </c:pt>
                <c:pt idx="604">
                  <c:v>2020/4/19 4:00:00</c:v>
                </c:pt>
                <c:pt idx="605">
                  <c:v>2020/4/19 5:00:00</c:v>
                </c:pt>
                <c:pt idx="606">
                  <c:v>2020/4/19 6:00:00</c:v>
                </c:pt>
                <c:pt idx="607">
                  <c:v>2020/4/19 7:00:00</c:v>
                </c:pt>
                <c:pt idx="608">
                  <c:v>2020/4/19 8:00:00</c:v>
                </c:pt>
                <c:pt idx="609">
                  <c:v>2020/4/19 9:00:00</c:v>
                </c:pt>
                <c:pt idx="610">
                  <c:v>2020/4/19 10:00:00</c:v>
                </c:pt>
                <c:pt idx="611">
                  <c:v>2020/4/19 11:00:00</c:v>
                </c:pt>
                <c:pt idx="612">
                  <c:v>2020/4/19 12:00:00</c:v>
                </c:pt>
                <c:pt idx="613">
                  <c:v>2020/4/19 13:00:00</c:v>
                </c:pt>
                <c:pt idx="614">
                  <c:v>2020/4/19 14:00:00</c:v>
                </c:pt>
                <c:pt idx="615">
                  <c:v>2020/4/19 15:00:00</c:v>
                </c:pt>
                <c:pt idx="616">
                  <c:v>2020/4/19 16:00:00</c:v>
                </c:pt>
                <c:pt idx="617">
                  <c:v>2020/4/19 17:00:00</c:v>
                </c:pt>
                <c:pt idx="618">
                  <c:v>2020/4/19 18:00:00</c:v>
                </c:pt>
                <c:pt idx="619">
                  <c:v>2020/4/19 19:00:00</c:v>
                </c:pt>
                <c:pt idx="620">
                  <c:v>2020/4/19 20:00:00</c:v>
                </c:pt>
                <c:pt idx="621">
                  <c:v>2020/4/19 21:00:00</c:v>
                </c:pt>
                <c:pt idx="622">
                  <c:v>2020/4/19 22:00:00</c:v>
                </c:pt>
                <c:pt idx="623">
                  <c:v>2020/4/19 23:00:00</c:v>
                </c:pt>
                <c:pt idx="624">
                  <c:v>2020/4/20 0:00:00</c:v>
                </c:pt>
                <c:pt idx="625">
                  <c:v>2020/4/20 1:00:00</c:v>
                </c:pt>
                <c:pt idx="626">
                  <c:v>2020/4/20 2:00:00</c:v>
                </c:pt>
                <c:pt idx="627">
                  <c:v>2020/4/20 3:00:00</c:v>
                </c:pt>
                <c:pt idx="628">
                  <c:v>2020/4/20 4:00:00</c:v>
                </c:pt>
                <c:pt idx="629">
                  <c:v>2020/4/20 5:00:00</c:v>
                </c:pt>
                <c:pt idx="630">
                  <c:v>2020/4/20 6:00:00</c:v>
                </c:pt>
                <c:pt idx="631">
                  <c:v>2020/4/20 7:00:00</c:v>
                </c:pt>
                <c:pt idx="632">
                  <c:v>2020/4/20 8:00:00</c:v>
                </c:pt>
                <c:pt idx="633">
                  <c:v>2020/4/20 9:00:00</c:v>
                </c:pt>
                <c:pt idx="634">
                  <c:v>2020/4/20 10:00:00</c:v>
                </c:pt>
                <c:pt idx="635">
                  <c:v>2020/4/20 11:00:00</c:v>
                </c:pt>
                <c:pt idx="636">
                  <c:v>2020/4/20 12:00:00</c:v>
                </c:pt>
                <c:pt idx="637">
                  <c:v>2020/4/20 13:00:00</c:v>
                </c:pt>
                <c:pt idx="638">
                  <c:v>2020/4/20 14:00:00</c:v>
                </c:pt>
                <c:pt idx="639">
                  <c:v>2020/4/20 15:00:00</c:v>
                </c:pt>
                <c:pt idx="640">
                  <c:v>2020/4/20 16:00:00</c:v>
                </c:pt>
                <c:pt idx="641">
                  <c:v>2020/4/20 17:00:00</c:v>
                </c:pt>
                <c:pt idx="642">
                  <c:v>2020/4/20 18:00:00</c:v>
                </c:pt>
                <c:pt idx="643">
                  <c:v>2020/4/20 19:00:00</c:v>
                </c:pt>
                <c:pt idx="644">
                  <c:v>2020/4/20 20:00:00</c:v>
                </c:pt>
                <c:pt idx="645">
                  <c:v>2020/4/20 21:00:00</c:v>
                </c:pt>
                <c:pt idx="646">
                  <c:v>2020/4/20 22:00:00</c:v>
                </c:pt>
                <c:pt idx="647">
                  <c:v>2020/4/20 23:00:00</c:v>
                </c:pt>
                <c:pt idx="648">
                  <c:v>2020/4/21 0:00:00</c:v>
                </c:pt>
                <c:pt idx="649">
                  <c:v>2020/4/21 1:00:00</c:v>
                </c:pt>
                <c:pt idx="650">
                  <c:v>2020/4/21 2:00:00</c:v>
                </c:pt>
                <c:pt idx="651">
                  <c:v>2020/4/21 3:00:00</c:v>
                </c:pt>
                <c:pt idx="652">
                  <c:v>2020/4/21 4:00:00</c:v>
                </c:pt>
                <c:pt idx="653">
                  <c:v>2020/4/21 5:00:00</c:v>
                </c:pt>
                <c:pt idx="654">
                  <c:v>2020/4/21 6:00:00</c:v>
                </c:pt>
                <c:pt idx="655">
                  <c:v>2020/4/21 7:00:00</c:v>
                </c:pt>
                <c:pt idx="656">
                  <c:v>2020/4/21 8:00:00</c:v>
                </c:pt>
                <c:pt idx="657">
                  <c:v>2020/4/21 9:00:00</c:v>
                </c:pt>
                <c:pt idx="658">
                  <c:v>2020/4/21 10:00:00</c:v>
                </c:pt>
                <c:pt idx="659">
                  <c:v>2020/4/21 11:00:00</c:v>
                </c:pt>
                <c:pt idx="660">
                  <c:v>2020/4/21 12:00:00</c:v>
                </c:pt>
                <c:pt idx="661">
                  <c:v>2020/4/21 13:00:00</c:v>
                </c:pt>
                <c:pt idx="662">
                  <c:v>2020/4/21 14:00:00</c:v>
                </c:pt>
                <c:pt idx="663">
                  <c:v>2020/4/21 15:00:00</c:v>
                </c:pt>
                <c:pt idx="664">
                  <c:v>2020/4/21 16:00:00</c:v>
                </c:pt>
                <c:pt idx="665">
                  <c:v>2020/4/21 17:00:00</c:v>
                </c:pt>
                <c:pt idx="666">
                  <c:v>2020/4/21 18:00:00</c:v>
                </c:pt>
                <c:pt idx="667">
                  <c:v>2020/4/21 19:00:00</c:v>
                </c:pt>
                <c:pt idx="668">
                  <c:v>2020/4/21 20:00:00</c:v>
                </c:pt>
                <c:pt idx="669">
                  <c:v>2020/4/21 21:00:00</c:v>
                </c:pt>
                <c:pt idx="670">
                  <c:v>2020/4/21 22:00:00</c:v>
                </c:pt>
                <c:pt idx="671">
                  <c:v>2020/4/21 23:00:00</c:v>
                </c:pt>
                <c:pt idx="672">
                  <c:v>2020/4/22 0:00:00</c:v>
                </c:pt>
                <c:pt idx="673">
                  <c:v>2020/4/22 1:00:00</c:v>
                </c:pt>
                <c:pt idx="674">
                  <c:v>2020/4/22 2:00:00</c:v>
                </c:pt>
                <c:pt idx="675">
                  <c:v>2020/4/22 3:00:00</c:v>
                </c:pt>
                <c:pt idx="676">
                  <c:v>2020/4/22 4:00:00</c:v>
                </c:pt>
                <c:pt idx="677">
                  <c:v>2020/4/22 5:00:00</c:v>
                </c:pt>
                <c:pt idx="678">
                  <c:v>2020/4/22 6:00:00</c:v>
                </c:pt>
                <c:pt idx="679">
                  <c:v>2020/4/22 7:00:00</c:v>
                </c:pt>
                <c:pt idx="680">
                  <c:v>2020/4/22 8:00:00</c:v>
                </c:pt>
                <c:pt idx="681">
                  <c:v>2020/4/22 9:00:00</c:v>
                </c:pt>
                <c:pt idx="682">
                  <c:v>2020/4/22 10:00:00</c:v>
                </c:pt>
                <c:pt idx="683">
                  <c:v>2020/4/22 11:00:00</c:v>
                </c:pt>
                <c:pt idx="684">
                  <c:v>2020/4/22 12:00:00</c:v>
                </c:pt>
                <c:pt idx="685">
                  <c:v>2020/4/22 13:00:00</c:v>
                </c:pt>
                <c:pt idx="686">
                  <c:v>2020/4/22 14:00:00</c:v>
                </c:pt>
                <c:pt idx="687">
                  <c:v>2020/4/22 15:00:00</c:v>
                </c:pt>
                <c:pt idx="688">
                  <c:v>2020/4/22 16:00:00</c:v>
                </c:pt>
                <c:pt idx="689">
                  <c:v>2020/4/22 17:00:00</c:v>
                </c:pt>
                <c:pt idx="690">
                  <c:v>2020/4/22 18:00:00</c:v>
                </c:pt>
                <c:pt idx="691">
                  <c:v>2020/4/22 19:00:00</c:v>
                </c:pt>
                <c:pt idx="692">
                  <c:v>2020/4/22 20:00:00</c:v>
                </c:pt>
                <c:pt idx="693">
                  <c:v>2020/4/22 21:00:00</c:v>
                </c:pt>
                <c:pt idx="694">
                  <c:v>2020/4/22 22:00:00</c:v>
                </c:pt>
                <c:pt idx="695">
                  <c:v>2020/4/22 23:00:00</c:v>
                </c:pt>
                <c:pt idx="696">
                  <c:v>2020/4/23 0:00:00</c:v>
                </c:pt>
                <c:pt idx="697">
                  <c:v>2020/4/23 1:00:00</c:v>
                </c:pt>
                <c:pt idx="698">
                  <c:v>2020/4/23 2:00:00</c:v>
                </c:pt>
                <c:pt idx="699">
                  <c:v>2020/4/23 3:00:00</c:v>
                </c:pt>
                <c:pt idx="700">
                  <c:v>2020/4/23 4:00:00</c:v>
                </c:pt>
                <c:pt idx="701">
                  <c:v>2020/4/23 5:00:00</c:v>
                </c:pt>
                <c:pt idx="702">
                  <c:v>2020/4/23 6:00:00</c:v>
                </c:pt>
                <c:pt idx="703">
                  <c:v>2020/4/23 7:00:00</c:v>
                </c:pt>
                <c:pt idx="704">
                  <c:v>2020/4/23 8:00:00</c:v>
                </c:pt>
                <c:pt idx="705">
                  <c:v>2020/4/23 9:00:00</c:v>
                </c:pt>
                <c:pt idx="706">
                  <c:v>2020/4/23 10:00:00</c:v>
                </c:pt>
                <c:pt idx="707">
                  <c:v>2020/4/23 11:00:00</c:v>
                </c:pt>
                <c:pt idx="708">
                  <c:v>2020/4/23 12:00:00</c:v>
                </c:pt>
                <c:pt idx="709">
                  <c:v>2020/4/23 13:00:00</c:v>
                </c:pt>
                <c:pt idx="710">
                  <c:v>2020/4/23 14:00:00</c:v>
                </c:pt>
                <c:pt idx="711">
                  <c:v>2020/4/23 15:00:00</c:v>
                </c:pt>
                <c:pt idx="712">
                  <c:v>2020/4/23 16:00:00</c:v>
                </c:pt>
                <c:pt idx="713">
                  <c:v>2020/4/23 17:00:00</c:v>
                </c:pt>
                <c:pt idx="714">
                  <c:v>2020/4/23 18:00:00</c:v>
                </c:pt>
                <c:pt idx="715">
                  <c:v>2020/4/23 19:00:00</c:v>
                </c:pt>
                <c:pt idx="716">
                  <c:v>2020/4/23 20:00:00</c:v>
                </c:pt>
                <c:pt idx="717">
                  <c:v>2020/4/23 21:00:00</c:v>
                </c:pt>
                <c:pt idx="718">
                  <c:v>2020/4/23 22:00:00</c:v>
                </c:pt>
                <c:pt idx="719">
                  <c:v>2020/4/23 23:00:00</c:v>
                </c:pt>
                <c:pt idx="720">
                  <c:v>2020/4/24 0:00:00</c:v>
                </c:pt>
                <c:pt idx="721">
                  <c:v>2020/4/24 1:00:00</c:v>
                </c:pt>
                <c:pt idx="722">
                  <c:v>2020/4/24 2:00:00</c:v>
                </c:pt>
                <c:pt idx="723">
                  <c:v>2020/4/24 3:00:00</c:v>
                </c:pt>
                <c:pt idx="724">
                  <c:v>2020/4/24 4:00:00</c:v>
                </c:pt>
                <c:pt idx="725">
                  <c:v>2020/4/24 5:00:00</c:v>
                </c:pt>
                <c:pt idx="726">
                  <c:v>2020/4/24 6:00:00</c:v>
                </c:pt>
                <c:pt idx="727">
                  <c:v>2020/4/24 7:00:00</c:v>
                </c:pt>
                <c:pt idx="728">
                  <c:v>2020/4/24 8:00:00</c:v>
                </c:pt>
                <c:pt idx="729">
                  <c:v>2020/4/24 9:00:00</c:v>
                </c:pt>
                <c:pt idx="730">
                  <c:v>2020/4/24 10:00:00</c:v>
                </c:pt>
                <c:pt idx="731">
                  <c:v>2020/4/24 11:00:00</c:v>
                </c:pt>
                <c:pt idx="732">
                  <c:v>2020/4/24 12:00:00</c:v>
                </c:pt>
                <c:pt idx="733">
                  <c:v>2020/4/24 13:00:00</c:v>
                </c:pt>
                <c:pt idx="734">
                  <c:v>2020/4/24 14:00:00</c:v>
                </c:pt>
                <c:pt idx="735">
                  <c:v>2020/4/24 15:00:00</c:v>
                </c:pt>
                <c:pt idx="736">
                  <c:v>2020/4/24 16:00:00</c:v>
                </c:pt>
                <c:pt idx="737">
                  <c:v>2020/4/24 17:00:00</c:v>
                </c:pt>
                <c:pt idx="738">
                  <c:v>2020/4/24 18:00:00</c:v>
                </c:pt>
                <c:pt idx="739">
                  <c:v>2020/4/24 19:00:00</c:v>
                </c:pt>
                <c:pt idx="740">
                  <c:v>2020/4/24 20:00:00</c:v>
                </c:pt>
                <c:pt idx="741">
                  <c:v>2020/4/24 21:00:00</c:v>
                </c:pt>
                <c:pt idx="742">
                  <c:v>2020/4/24 22:00:00</c:v>
                </c:pt>
                <c:pt idx="743">
                  <c:v>2020/4/24 23:00:00</c:v>
                </c:pt>
                <c:pt idx="744">
                  <c:v>2020/4/25 0:00:00</c:v>
                </c:pt>
                <c:pt idx="745">
                  <c:v>2020/4/25 1:00:00</c:v>
                </c:pt>
                <c:pt idx="746">
                  <c:v>2020/4/25 2:00:00</c:v>
                </c:pt>
                <c:pt idx="747">
                  <c:v>2020/4/25 3:00:00</c:v>
                </c:pt>
                <c:pt idx="748">
                  <c:v>2020/4/25 4:00:00</c:v>
                </c:pt>
                <c:pt idx="749">
                  <c:v>2020/4/25 5:00:00</c:v>
                </c:pt>
                <c:pt idx="750">
                  <c:v>2020/4/25 6:00:00</c:v>
                </c:pt>
                <c:pt idx="751">
                  <c:v>2020/4/25 7:00:00</c:v>
                </c:pt>
                <c:pt idx="752">
                  <c:v>2020/4/25 8:00:00</c:v>
                </c:pt>
                <c:pt idx="753">
                  <c:v>2020/4/25 9:00:00</c:v>
                </c:pt>
                <c:pt idx="754">
                  <c:v>2020/4/25 10:00:00</c:v>
                </c:pt>
                <c:pt idx="755">
                  <c:v>2020/4/25 11:00:00</c:v>
                </c:pt>
                <c:pt idx="756">
                  <c:v>2020/4/25 12:00:00</c:v>
                </c:pt>
                <c:pt idx="757">
                  <c:v>2020/4/25 13:00:00</c:v>
                </c:pt>
                <c:pt idx="758">
                  <c:v>2020/4/25 14:00:00</c:v>
                </c:pt>
                <c:pt idx="759">
                  <c:v>2020/4/25 15:00:00</c:v>
                </c:pt>
                <c:pt idx="760">
                  <c:v>2020/4/25 16:00:00</c:v>
                </c:pt>
                <c:pt idx="761">
                  <c:v>2020/4/25 17:00:00</c:v>
                </c:pt>
                <c:pt idx="762">
                  <c:v>2020/4/25 18:00:00</c:v>
                </c:pt>
                <c:pt idx="763">
                  <c:v>2020/4/25 19:00:00</c:v>
                </c:pt>
                <c:pt idx="764">
                  <c:v>2020/4/25 20:00:00</c:v>
                </c:pt>
                <c:pt idx="765">
                  <c:v>2020/4/25 21:00:00</c:v>
                </c:pt>
                <c:pt idx="766">
                  <c:v>2020/4/25 22:00:00</c:v>
                </c:pt>
                <c:pt idx="767">
                  <c:v>2020/4/25 23:00:00</c:v>
                </c:pt>
                <c:pt idx="768">
                  <c:v>2020/4/26 0:00:00</c:v>
                </c:pt>
                <c:pt idx="769">
                  <c:v>2020/4/26 1:00:00</c:v>
                </c:pt>
                <c:pt idx="770">
                  <c:v>2020/4/26 2:00:00</c:v>
                </c:pt>
                <c:pt idx="771">
                  <c:v>2020/4/26 3:00:00</c:v>
                </c:pt>
                <c:pt idx="772">
                  <c:v>2020/4/26 4:00:00</c:v>
                </c:pt>
                <c:pt idx="773">
                  <c:v>2020/4/26 5:00:00</c:v>
                </c:pt>
                <c:pt idx="774">
                  <c:v>2020/4/26 6:00:00</c:v>
                </c:pt>
                <c:pt idx="775">
                  <c:v>2020/4/26 7:00:00</c:v>
                </c:pt>
                <c:pt idx="776">
                  <c:v>2020/4/26 8:00:00</c:v>
                </c:pt>
                <c:pt idx="777">
                  <c:v>2020/4/26 9:00:00</c:v>
                </c:pt>
                <c:pt idx="778">
                  <c:v>2020/4/26 10:00:00</c:v>
                </c:pt>
                <c:pt idx="779">
                  <c:v>2020/4/26 11:00:00</c:v>
                </c:pt>
                <c:pt idx="780">
                  <c:v>2020/4/26 12:00:00</c:v>
                </c:pt>
                <c:pt idx="781">
                  <c:v>2020/4/26 13:00:00</c:v>
                </c:pt>
                <c:pt idx="782">
                  <c:v>2020/4/26 14:00:00</c:v>
                </c:pt>
                <c:pt idx="783">
                  <c:v>2020/4/26 15:00:00</c:v>
                </c:pt>
                <c:pt idx="784">
                  <c:v>2020/4/26 16:00:00</c:v>
                </c:pt>
                <c:pt idx="785">
                  <c:v>2020/4/26 17:00:00</c:v>
                </c:pt>
                <c:pt idx="786">
                  <c:v>2020/4/26 18:00:00</c:v>
                </c:pt>
                <c:pt idx="787">
                  <c:v>2020/4/26 19:00:00</c:v>
                </c:pt>
                <c:pt idx="788">
                  <c:v>2020/4/26 20:00:00</c:v>
                </c:pt>
                <c:pt idx="789">
                  <c:v>2020/4/26 21:00:00</c:v>
                </c:pt>
                <c:pt idx="790">
                  <c:v>2020/4/26 22:00:00</c:v>
                </c:pt>
                <c:pt idx="791">
                  <c:v>2020/4/26 23:00:00</c:v>
                </c:pt>
                <c:pt idx="792">
                  <c:v>2020/4/27 0:00:00</c:v>
                </c:pt>
                <c:pt idx="793">
                  <c:v>2020/4/27 1:00:00</c:v>
                </c:pt>
                <c:pt idx="794">
                  <c:v>2020/4/27 2:00:00</c:v>
                </c:pt>
                <c:pt idx="795">
                  <c:v>2020/4/27 3:00:00</c:v>
                </c:pt>
                <c:pt idx="796">
                  <c:v>2020/4/27 4:00:00</c:v>
                </c:pt>
                <c:pt idx="797">
                  <c:v>2020/4/27 5:00:00</c:v>
                </c:pt>
                <c:pt idx="798">
                  <c:v>2020/4/27 6:00:00</c:v>
                </c:pt>
                <c:pt idx="799">
                  <c:v>2020/4/27 7:00:00</c:v>
                </c:pt>
                <c:pt idx="800">
                  <c:v>2020/4/27 8:00:00</c:v>
                </c:pt>
                <c:pt idx="801">
                  <c:v>2020/4/27 9:00:00</c:v>
                </c:pt>
                <c:pt idx="802">
                  <c:v>2020/4/27 10:00:00</c:v>
                </c:pt>
                <c:pt idx="803">
                  <c:v>2020/4/27 11:00:00</c:v>
                </c:pt>
                <c:pt idx="804">
                  <c:v>2020/4/27 12:00:00</c:v>
                </c:pt>
                <c:pt idx="805">
                  <c:v>2020/4/27 13:00:00</c:v>
                </c:pt>
                <c:pt idx="806">
                  <c:v>2020/4/27 14:00:00</c:v>
                </c:pt>
                <c:pt idx="807">
                  <c:v>2020/4/27 15:00:00</c:v>
                </c:pt>
                <c:pt idx="808">
                  <c:v>2020/4/27 16:00:00</c:v>
                </c:pt>
                <c:pt idx="809">
                  <c:v>2020/4/27 17:00:00</c:v>
                </c:pt>
                <c:pt idx="810">
                  <c:v>2020/4/27 18:00:00</c:v>
                </c:pt>
                <c:pt idx="811">
                  <c:v>2020/4/27 19:00:00</c:v>
                </c:pt>
                <c:pt idx="812">
                  <c:v>2020/4/27 20:00:00</c:v>
                </c:pt>
                <c:pt idx="813">
                  <c:v>2020/4/27 21:00:00</c:v>
                </c:pt>
                <c:pt idx="814">
                  <c:v>2020/4/27 22:00:00</c:v>
                </c:pt>
                <c:pt idx="815">
                  <c:v>2020/4/27 23:00:00</c:v>
                </c:pt>
                <c:pt idx="816">
                  <c:v>2020/4/28 0:00:00</c:v>
                </c:pt>
                <c:pt idx="817">
                  <c:v>2020/4/28 1:00:00</c:v>
                </c:pt>
                <c:pt idx="818">
                  <c:v>2020/4/28 2:00:00</c:v>
                </c:pt>
                <c:pt idx="819">
                  <c:v>2020/4/28 3:00:00</c:v>
                </c:pt>
                <c:pt idx="820">
                  <c:v>2020/4/28 4:00:00</c:v>
                </c:pt>
                <c:pt idx="821">
                  <c:v>2020/4/28 5:00:00</c:v>
                </c:pt>
                <c:pt idx="822">
                  <c:v>2020/4/28 6:00:00</c:v>
                </c:pt>
                <c:pt idx="823">
                  <c:v>2020/4/28 7:00:00</c:v>
                </c:pt>
                <c:pt idx="824">
                  <c:v>2020/4/28 8:00:00</c:v>
                </c:pt>
                <c:pt idx="825">
                  <c:v>2020/4/28 9:00:00</c:v>
                </c:pt>
                <c:pt idx="826">
                  <c:v>2020/4/28 10:00:00</c:v>
                </c:pt>
                <c:pt idx="827">
                  <c:v>2020/4/28 11:00:00</c:v>
                </c:pt>
                <c:pt idx="828">
                  <c:v>2020/4/28 12:00:00</c:v>
                </c:pt>
                <c:pt idx="829">
                  <c:v>2020/4/28 13:00:00</c:v>
                </c:pt>
                <c:pt idx="830">
                  <c:v>2020/4/28 14:00:00</c:v>
                </c:pt>
                <c:pt idx="831">
                  <c:v>2020/4/28 15:00:00</c:v>
                </c:pt>
                <c:pt idx="832">
                  <c:v>2020/4/28 16:00:00</c:v>
                </c:pt>
                <c:pt idx="833">
                  <c:v>2020/4/28 17:00:00</c:v>
                </c:pt>
                <c:pt idx="834">
                  <c:v>2020/4/28 18:00:00</c:v>
                </c:pt>
                <c:pt idx="835">
                  <c:v>2020/4/28 19:00:00</c:v>
                </c:pt>
                <c:pt idx="836">
                  <c:v>2020/4/28 20:00:00</c:v>
                </c:pt>
                <c:pt idx="837">
                  <c:v>2020/4/28 21:00:00</c:v>
                </c:pt>
                <c:pt idx="838">
                  <c:v>2020/4/28 22:00:00</c:v>
                </c:pt>
                <c:pt idx="839">
                  <c:v>2020/4/28 23:00:00</c:v>
                </c:pt>
                <c:pt idx="840">
                  <c:v>2020/4/29 0:00:00</c:v>
                </c:pt>
                <c:pt idx="841">
                  <c:v>2020/4/29 1:00:00</c:v>
                </c:pt>
                <c:pt idx="842">
                  <c:v>2020/4/29 2:00:00</c:v>
                </c:pt>
                <c:pt idx="843">
                  <c:v>2020/4/29 3:00:00</c:v>
                </c:pt>
                <c:pt idx="844">
                  <c:v>2020/4/29 4:00:00</c:v>
                </c:pt>
                <c:pt idx="845">
                  <c:v>2020/4/29 5:00:00</c:v>
                </c:pt>
                <c:pt idx="846">
                  <c:v>2020/4/29 6:00:00</c:v>
                </c:pt>
                <c:pt idx="847">
                  <c:v>2020/4/29 7:00:00</c:v>
                </c:pt>
                <c:pt idx="848">
                  <c:v>2020/4/29 8:00:00</c:v>
                </c:pt>
                <c:pt idx="849">
                  <c:v>2020/4/29 9:00:00</c:v>
                </c:pt>
                <c:pt idx="850">
                  <c:v>2020/4/29 10:00:00</c:v>
                </c:pt>
                <c:pt idx="851">
                  <c:v>2020/4/29 11:00:00</c:v>
                </c:pt>
                <c:pt idx="852">
                  <c:v>2020/4/29 12:00:00</c:v>
                </c:pt>
                <c:pt idx="853">
                  <c:v>2020/4/29 13:00:00</c:v>
                </c:pt>
                <c:pt idx="854">
                  <c:v>2020/4/29 14:00:00</c:v>
                </c:pt>
                <c:pt idx="855">
                  <c:v>2020/4/29 15:00:00</c:v>
                </c:pt>
                <c:pt idx="856">
                  <c:v>2020/4/29 16:00:00</c:v>
                </c:pt>
                <c:pt idx="857">
                  <c:v>2020/4/29 17:00:00</c:v>
                </c:pt>
                <c:pt idx="858">
                  <c:v>2020/4/29 18:00:00</c:v>
                </c:pt>
                <c:pt idx="859">
                  <c:v>2020/4/29 19:00:00</c:v>
                </c:pt>
                <c:pt idx="860">
                  <c:v>2020/4/29 20:00:00</c:v>
                </c:pt>
                <c:pt idx="861">
                  <c:v>2020/4/29 21:00:00</c:v>
                </c:pt>
                <c:pt idx="862">
                  <c:v>2020/4/29 22:00:00</c:v>
                </c:pt>
                <c:pt idx="863">
                  <c:v>2020/4/29 23:00:00</c:v>
                </c:pt>
                <c:pt idx="864">
                  <c:v>2020/4/30 0:00:00</c:v>
                </c:pt>
                <c:pt idx="865">
                  <c:v>2020/4/30 1:00:00</c:v>
                </c:pt>
                <c:pt idx="866">
                  <c:v>2020/4/30 2:00:00</c:v>
                </c:pt>
                <c:pt idx="867">
                  <c:v>2020/4/30 3:00:00</c:v>
                </c:pt>
                <c:pt idx="868">
                  <c:v>2020/4/30 4:00:00</c:v>
                </c:pt>
                <c:pt idx="869">
                  <c:v>2020/4/30 5:00:00</c:v>
                </c:pt>
                <c:pt idx="870">
                  <c:v>2020/4/30 6:00:00</c:v>
                </c:pt>
                <c:pt idx="871">
                  <c:v>2020/4/30 7:00:00</c:v>
                </c:pt>
                <c:pt idx="872">
                  <c:v>2020/4/30 8:00:00</c:v>
                </c:pt>
                <c:pt idx="873">
                  <c:v>2020/4/30 9:00:00</c:v>
                </c:pt>
                <c:pt idx="874">
                  <c:v>2020/4/30 10:00:00</c:v>
                </c:pt>
                <c:pt idx="875">
                  <c:v>2020/4/30 11:00:00</c:v>
                </c:pt>
                <c:pt idx="876">
                  <c:v>2020/4/30 12:00:00</c:v>
                </c:pt>
                <c:pt idx="877">
                  <c:v>2020/4/30 13:00:00</c:v>
                </c:pt>
                <c:pt idx="878">
                  <c:v>2020/4/30 14:00:00</c:v>
                </c:pt>
                <c:pt idx="879">
                  <c:v>2020/4/30 15:00:00</c:v>
                </c:pt>
                <c:pt idx="880">
                  <c:v>2020/4/30 16:00:00</c:v>
                </c:pt>
                <c:pt idx="881">
                  <c:v>2020/4/30 17:00:00</c:v>
                </c:pt>
                <c:pt idx="882">
                  <c:v>2020/4/30 18:00:00</c:v>
                </c:pt>
                <c:pt idx="883">
                  <c:v>2020/4/30 19:00:00</c:v>
                </c:pt>
                <c:pt idx="884">
                  <c:v>2020/4/30 20:00:00</c:v>
                </c:pt>
                <c:pt idx="885">
                  <c:v>2020/4/30 21:00:00</c:v>
                </c:pt>
                <c:pt idx="886">
                  <c:v>2020/4/30 22:00:00</c:v>
                </c:pt>
                <c:pt idx="887">
                  <c:v>2020/4/30 23:00:00</c:v>
                </c:pt>
              </c:strCache>
            </c:strRef>
          </c:xVal>
          <c:yVal>
            <c:numRef>
              <c:f>'RATING CURVE'!$I$2:$I$889</c:f>
              <c:numCache>
                <c:formatCode>0.0000</c:formatCode>
                <c:ptCount val="888"/>
                <c:pt idx="0">
                  <c:v>10.723355908241299</c:v>
                </c:pt>
                <c:pt idx="1">
                  <c:v>11.553503337541759</c:v>
                </c:pt>
                <c:pt idx="2">
                  <c:v>8.1312560419180109</c:v>
                </c:pt>
                <c:pt idx="3">
                  <c:v>8.9935441671352088</c:v>
                </c:pt>
                <c:pt idx="4">
                  <c:v>8.9935441671352088</c:v>
                </c:pt>
                <c:pt idx="5">
                  <c:v>9.8670064539403377</c:v>
                </c:pt>
                <c:pt idx="6">
                  <c:v>9.8670064539403377</c:v>
                </c:pt>
                <c:pt idx="7">
                  <c:v>8.1312560419180109</c:v>
                </c:pt>
                <c:pt idx="8">
                  <c:v>9.8670064539403377</c:v>
                </c:pt>
                <c:pt idx="9">
                  <c:v>8.1312560419180109</c:v>
                </c:pt>
                <c:pt idx="10">
                  <c:v>7.3019198135358359</c:v>
                </c:pt>
                <c:pt idx="11">
                  <c:v>9.8670064539403377</c:v>
                </c:pt>
                <c:pt idx="12">
                  <c:v>9.8670064539403377</c:v>
                </c:pt>
                <c:pt idx="13">
                  <c:v>10.723355908241299</c:v>
                </c:pt>
                <c:pt idx="14">
                  <c:v>10.723355908241299</c:v>
                </c:pt>
                <c:pt idx="15">
                  <c:v>10.723355908241299</c:v>
                </c:pt>
                <c:pt idx="16">
                  <c:v>10.723355908241299</c:v>
                </c:pt>
                <c:pt idx="17">
                  <c:v>8.9935441671352088</c:v>
                </c:pt>
                <c:pt idx="18">
                  <c:v>8.1312560419180109</c:v>
                </c:pt>
                <c:pt idx="19">
                  <c:v>7.3019198135358359</c:v>
                </c:pt>
                <c:pt idx="20">
                  <c:v>9.8670064539403377</c:v>
                </c:pt>
                <c:pt idx="21">
                  <c:v>7.3019198135358359</c:v>
                </c:pt>
                <c:pt idx="22">
                  <c:v>8.9935441671352088</c:v>
                </c:pt>
                <c:pt idx="23">
                  <c:v>6.4545073080612205</c:v>
                </c:pt>
                <c:pt idx="24">
                  <c:v>6.4545073080612205</c:v>
                </c:pt>
                <c:pt idx="25">
                  <c:v>7.3019198135358359</c:v>
                </c:pt>
                <c:pt idx="26">
                  <c:v>7.3019198135358359</c:v>
                </c:pt>
                <c:pt idx="27">
                  <c:v>6.4545073080612205</c:v>
                </c:pt>
                <c:pt idx="28">
                  <c:v>7.3019198135358359</c:v>
                </c:pt>
                <c:pt idx="29">
                  <c:v>8.9935441671352088</c:v>
                </c:pt>
                <c:pt idx="30">
                  <c:v>7.3019198135358359</c:v>
                </c:pt>
                <c:pt idx="31">
                  <c:v>8.1312560419180109</c:v>
                </c:pt>
                <c:pt idx="32">
                  <c:v>7.3019198135358359</c:v>
                </c:pt>
                <c:pt idx="33">
                  <c:v>8.1312560419180109</c:v>
                </c:pt>
                <c:pt idx="34">
                  <c:v>7.3019198135358359</c:v>
                </c:pt>
                <c:pt idx="35">
                  <c:v>11.553503337541759</c:v>
                </c:pt>
                <c:pt idx="36">
                  <c:v>7.3019198135358359</c:v>
                </c:pt>
                <c:pt idx="37">
                  <c:v>8.9935441671352088</c:v>
                </c:pt>
                <c:pt idx="38">
                  <c:v>7.3019198135358359</c:v>
                </c:pt>
                <c:pt idx="39">
                  <c:v>7.3019198135358359</c:v>
                </c:pt>
                <c:pt idx="40">
                  <c:v>8.9935441671352088</c:v>
                </c:pt>
                <c:pt idx="41">
                  <c:v>8.9935441671352088</c:v>
                </c:pt>
                <c:pt idx="42">
                  <c:v>7.3019198135358359</c:v>
                </c:pt>
                <c:pt idx="43">
                  <c:v>8.1312560419180109</c:v>
                </c:pt>
                <c:pt idx="44">
                  <c:v>9.8670064539403377</c:v>
                </c:pt>
                <c:pt idx="45">
                  <c:v>8.1312560419180109</c:v>
                </c:pt>
                <c:pt idx="46">
                  <c:v>8.9935441671352088</c:v>
                </c:pt>
                <c:pt idx="47">
                  <c:v>8.1312560419180109</c:v>
                </c:pt>
                <c:pt idx="48">
                  <c:v>8.1312560419180109</c:v>
                </c:pt>
                <c:pt idx="49">
                  <c:v>6.4545073080612205</c:v>
                </c:pt>
                <c:pt idx="50">
                  <c:v>9.8670064539403377</c:v>
                </c:pt>
                <c:pt idx="51">
                  <c:v>8.9935441671352088</c:v>
                </c:pt>
                <c:pt idx="52">
                  <c:v>9.8670064539403377</c:v>
                </c:pt>
                <c:pt idx="53">
                  <c:v>8.1312560419180109</c:v>
                </c:pt>
                <c:pt idx="54">
                  <c:v>9.8670064539403377</c:v>
                </c:pt>
                <c:pt idx="55">
                  <c:v>8.1312560419180109</c:v>
                </c:pt>
                <c:pt idx="56">
                  <c:v>8.1312560419180109</c:v>
                </c:pt>
                <c:pt idx="57">
                  <c:v>8.1312560419180109</c:v>
                </c:pt>
                <c:pt idx="58">
                  <c:v>9.8670064539403377</c:v>
                </c:pt>
                <c:pt idx="59">
                  <c:v>8.9935441671352088</c:v>
                </c:pt>
                <c:pt idx="60">
                  <c:v>8.1312560419180109</c:v>
                </c:pt>
                <c:pt idx="61">
                  <c:v>8.1312560419180109</c:v>
                </c:pt>
                <c:pt idx="62">
                  <c:v>10.723355908241299</c:v>
                </c:pt>
                <c:pt idx="63">
                  <c:v>9.8670064539403377</c:v>
                </c:pt>
                <c:pt idx="64">
                  <c:v>8.1312560419180109</c:v>
                </c:pt>
                <c:pt idx="65">
                  <c:v>11.553503337541759</c:v>
                </c:pt>
                <c:pt idx="66">
                  <c:v>8.1312560419180109</c:v>
                </c:pt>
                <c:pt idx="67">
                  <c:v>8.9935441671352088</c:v>
                </c:pt>
                <c:pt idx="68">
                  <c:v>8.1312560419180109</c:v>
                </c:pt>
                <c:pt idx="69">
                  <c:v>10.723355908241299</c:v>
                </c:pt>
                <c:pt idx="70">
                  <c:v>9.8670064539403377</c:v>
                </c:pt>
                <c:pt idx="71">
                  <c:v>9.8670064539403377</c:v>
                </c:pt>
                <c:pt idx="72">
                  <c:v>8.1312560419180109</c:v>
                </c:pt>
                <c:pt idx="73">
                  <c:v>7.3019198135358359</c:v>
                </c:pt>
                <c:pt idx="74">
                  <c:v>9.8670064539403377</c:v>
                </c:pt>
                <c:pt idx="75">
                  <c:v>9.8670064539403377</c:v>
                </c:pt>
                <c:pt idx="76">
                  <c:v>9.8670064539403377</c:v>
                </c:pt>
                <c:pt idx="77">
                  <c:v>8.9935441671352088</c:v>
                </c:pt>
                <c:pt idx="78">
                  <c:v>7.3019198135358359</c:v>
                </c:pt>
                <c:pt idx="79">
                  <c:v>8.9935441671352088</c:v>
                </c:pt>
                <c:pt idx="80">
                  <c:v>9.8670064539403377</c:v>
                </c:pt>
                <c:pt idx="81">
                  <c:v>9.8670064539403377</c:v>
                </c:pt>
                <c:pt idx="82">
                  <c:v>11.553503337541759</c:v>
                </c:pt>
                <c:pt idx="83">
                  <c:v>11.553503337541759</c:v>
                </c:pt>
                <c:pt idx="84">
                  <c:v>9.8670064539403377</c:v>
                </c:pt>
                <c:pt idx="85">
                  <c:v>12.343459453621808</c:v>
                </c:pt>
                <c:pt idx="86">
                  <c:v>12.343459453621808</c:v>
                </c:pt>
                <c:pt idx="87">
                  <c:v>11.553503337541759</c:v>
                </c:pt>
                <c:pt idx="88">
                  <c:v>9.8670064539403377</c:v>
                </c:pt>
                <c:pt idx="89">
                  <c:v>10.723355908241299</c:v>
                </c:pt>
                <c:pt idx="90">
                  <c:v>9.8670064539403377</c:v>
                </c:pt>
                <c:pt idx="91">
                  <c:v>11.553503337541759</c:v>
                </c:pt>
                <c:pt idx="92">
                  <c:v>8.9935441671352088</c:v>
                </c:pt>
                <c:pt idx="93">
                  <c:v>8.9935441671352088</c:v>
                </c:pt>
                <c:pt idx="94">
                  <c:v>10.723355908241299</c:v>
                </c:pt>
                <c:pt idx="95">
                  <c:v>9.8670064539403377</c:v>
                </c:pt>
                <c:pt idx="96">
                  <c:v>9.8670064539403377</c:v>
                </c:pt>
                <c:pt idx="97">
                  <c:v>10.723355908241299</c:v>
                </c:pt>
                <c:pt idx="98">
                  <c:v>9.8670064539403377</c:v>
                </c:pt>
                <c:pt idx="99">
                  <c:v>8.9935441671352088</c:v>
                </c:pt>
                <c:pt idx="100">
                  <c:v>8.1312560419180109</c:v>
                </c:pt>
                <c:pt idx="101">
                  <c:v>8.9935441671352088</c:v>
                </c:pt>
                <c:pt idx="102">
                  <c:v>9.8670064539403377</c:v>
                </c:pt>
                <c:pt idx="103">
                  <c:v>11.553503337541759</c:v>
                </c:pt>
                <c:pt idx="104">
                  <c:v>8.1312560419180109</c:v>
                </c:pt>
                <c:pt idx="105">
                  <c:v>7.3019198135358359</c:v>
                </c:pt>
                <c:pt idx="106">
                  <c:v>10.723355908241299</c:v>
                </c:pt>
                <c:pt idx="107">
                  <c:v>8.1312560419180109</c:v>
                </c:pt>
                <c:pt idx="108">
                  <c:v>11.553503337541759</c:v>
                </c:pt>
                <c:pt idx="109">
                  <c:v>11.553503337541759</c:v>
                </c:pt>
                <c:pt idx="110">
                  <c:v>12.343459453621808</c:v>
                </c:pt>
                <c:pt idx="111">
                  <c:v>11.553503337541759</c:v>
                </c:pt>
                <c:pt idx="112">
                  <c:v>8.9935441671352088</c:v>
                </c:pt>
                <c:pt idx="113">
                  <c:v>10.723355908241299</c:v>
                </c:pt>
                <c:pt idx="114">
                  <c:v>11.553503337541759</c:v>
                </c:pt>
                <c:pt idx="115">
                  <c:v>8.1312560419180109</c:v>
                </c:pt>
                <c:pt idx="116">
                  <c:v>10.723355908241299</c:v>
                </c:pt>
                <c:pt idx="117">
                  <c:v>8.1312560419180109</c:v>
                </c:pt>
                <c:pt idx="118">
                  <c:v>9.8670064539403377</c:v>
                </c:pt>
                <c:pt idx="119">
                  <c:v>8.9935441671352088</c:v>
                </c:pt>
                <c:pt idx="120">
                  <c:v>9.8670064539403377</c:v>
                </c:pt>
                <c:pt idx="121">
                  <c:v>7.3019198135358359</c:v>
                </c:pt>
                <c:pt idx="122">
                  <c:v>8.1312560419180109</c:v>
                </c:pt>
                <c:pt idx="123">
                  <c:v>7.3019198135358359</c:v>
                </c:pt>
                <c:pt idx="124">
                  <c:v>7.3019198135358359</c:v>
                </c:pt>
                <c:pt idx="125">
                  <c:v>8.9935441671352088</c:v>
                </c:pt>
                <c:pt idx="126">
                  <c:v>8.1312560419180109</c:v>
                </c:pt>
                <c:pt idx="127">
                  <c:v>8.9935441671352088</c:v>
                </c:pt>
                <c:pt idx="128">
                  <c:v>6.4545073080612205</c:v>
                </c:pt>
                <c:pt idx="129">
                  <c:v>8.9935441671352088</c:v>
                </c:pt>
                <c:pt idx="130">
                  <c:v>7.3019198135358359</c:v>
                </c:pt>
                <c:pt idx="131">
                  <c:v>8.9935441671352088</c:v>
                </c:pt>
                <c:pt idx="132">
                  <c:v>8.1312560419180109</c:v>
                </c:pt>
                <c:pt idx="133">
                  <c:v>9.8670064539403377</c:v>
                </c:pt>
                <c:pt idx="134">
                  <c:v>11.553503337541759</c:v>
                </c:pt>
                <c:pt idx="135">
                  <c:v>8.1312560419180109</c:v>
                </c:pt>
                <c:pt idx="136">
                  <c:v>10.723355908241299</c:v>
                </c:pt>
                <c:pt idx="137">
                  <c:v>9.8670064539403377</c:v>
                </c:pt>
                <c:pt idx="138">
                  <c:v>9.8670064539403377</c:v>
                </c:pt>
                <c:pt idx="139">
                  <c:v>9.8670064539403377</c:v>
                </c:pt>
                <c:pt idx="140">
                  <c:v>4.7005118314546834</c:v>
                </c:pt>
                <c:pt idx="141">
                  <c:v>8.9935441671352088</c:v>
                </c:pt>
                <c:pt idx="142">
                  <c:v>8.9935441671352088</c:v>
                </c:pt>
                <c:pt idx="143">
                  <c:v>9.8670064539403377</c:v>
                </c:pt>
                <c:pt idx="144">
                  <c:v>8.1312560419180109</c:v>
                </c:pt>
                <c:pt idx="145">
                  <c:v>7.3019198135358359</c:v>
                </c:pt>
                <c:pt idx="146">
                  <c:v>7.3019198135358359</c:v>
                </c:pt>
                <c:pt idx="147">
                  <c:v>6.4545073080612205</c:v>
                </c:pt>
                <c:pt idx="148">
                  <c:v>8.9935441671352088</c:v>
                </c:pt>
                <c:pt idx="149">
                  <c:v>5.5878156194035604</c:v>
                </c:pt>
                <c:pt idx="150">
                  <c:v>8.1312560419180109</c:v>
                </c:pt>
                <c:pt idx="151">
                  <c:v>8.1312560419180109</c:v>
                </c:pt>
                <c:pt idx="152">
                  <c:v>7.3019198135358359</c:v>
                </c:pt>
                <c:pt idx="153">
                  <c:v>8.1312560419180109</c:v>
                </c:pt>
                <c:pt idx="154">
                  <c:v>8.1312560419180109</c:v>
                </c:pt>
                <c:pt idx="155">
                  <c:v>7.3019198135358359</c:v>
                </c:pt>
                <c:pt idx="156">
                  <c:v>10.723355908241299</c:v>
                </c:pt>
                <c:pt idx="157">
                  <c:v>10.723355908241299</c:v>
                </c:pt>
                <c:pt idx="158">
                  <c:v>7.3019198135358359</c:v>
                </c:pt>
                <c:pt idx="159">
                  <c:v>9.8670064539403377</c:v>
                </c:pt>
                <c:pt idx="160">
                  <c:v>8.1312560419180109</c:v>
                </c:pt>
                <c:pt idx="161">
                  <c:v>10.723355908241299</c:v>
                </c:pt>
                <c:pt idx="162">
                  <c:v>8.9935441671352088</c:v>
                </c:pt>
                <c:pt idx="163">
                  <c:v>10.723355908241299</c:v>
                </c:pt>
                <c:pt idx="164">
                  <c:v>8.1312560419180109</c:v>
                </c:pt>
                <c:pt idx="165">
                  <c:v>8.9935441671352088</c:v>
                </c:pt>
                <c:pt idx="166">
                  <c:v>8.1312560419180109</c:v>
                </c:pt>
                <c:pt idx="167">
                  <c:v>9.8670064539403377</c:v>
                </c:pt>
                <c:pt idx="168">
                  <c:v>8.1312560419180109</c:v>
                </c:pt>
                <c:pt idx="169">
                  <c:v>6.4545073080612205</c:v>
                </c:pt>
                <c:pt idx="170">
                  <c:v>8.9935441671352088</c:v>
                </c:pt>
                <c:pt idx="171">
                  <c:v>8.9935441671352088</c:v>
                </c:pt>
                <c:pt idx="172">
                  <c:v>8.1312560419180109</c:v>
                </c:pt>
                <c:pt idx="173">
                  <c:v>6.4545073080612205</c:v>
                </c:pt>
                <c:pt idx="174">
                  <c:v>6.4545073080612205</c:v>
                </c:pt>
                <c:pt idx="175">
                  <c:v>6.4545073080612205</c:v>
                </c:pt>
                <c:pt idx="176">
                  <c:v>7.3019198135358359</c:v>
                </c:pt>
                <c:pt idx="177">
                  <c:v>8.9935441671352088</c:v>
                </c:pt>
                <c:pt idx="178">
                  <c:v>8.1312560419180109</c:v>
                </c:pt>
                <c:pt idx="179">
                  <c:v>9.8670064539403377</c:v>
                </c:pt>
                <c:pt idx="180">
                  <c:v>9.8670064539403377</c:v>
                </c:pt>
                <c:pt idx="181">
                  <c:v>8.9935441671352088</c:v>
                </c:pt>
                <c:pt idx="182">
                  <c:v>10.723355908241299</c:v>
                </c:pt>
                <c:pt idx="183">
                  <c:v>8.9935441671352088</c:v>
                </c:pt>
                <c:pt idx="184">
                  <c:v>8.1312560419180109</c:v>
                </c:pt>
                <c:pt idx="185">
                  <c:v>8.9935441671352088</c:v>
                </c:pt>
                <c:pt idx="186">
                  <c:v>8.1312560419180109</c:v>
                </c:pt>
                <c:pt idx="187">
                  <c:v>9.8670064539403377</c:v>
                </c:pt>
                <c:pt idx="188">
                  <c:v>8.1312560419180109</c:v>
                </c:pt>
                <c:pt idx="189">
                  <c:v>8.9935441671352088</c:v>
                </c:pt>
                <c:pt idx="190">
                  <c:v>8.9935441671352088</c:v>
                </c:pt>
                <c:pt idx="191">
                  <c:v>9.8670064539403377</c:v>
                </c:pt>
                <c:pt idx="192">
                  <c:v>8.1312560419180109</c:v>
                </c:pt>
                <c:pt idx="193">
                  <c:v>13.119658942554</c:v>
                </c:pt>
                <c:pt idx="194">
                  <c:v>6.4545073080612205</c:v>
                </c:pt>
                <c:pt idx="195">
                  <c:v>8.9935441671352088</c:v>
                </c:pt>
                <c:pt idx="196">
                  <c:v>6.4545073080612205</c:v>
                </c:pt>
                <c:pt idx="197">
                  <c:v>5.5878156194035604</c:v>
                </c:pt>
                <c:pt idx="198">
                  <c:v>6.4545073080612205</c:v>
                </c:pt>
                <c:pt idx="199">
                  <c:v>7.3019198135358359</c:v>
                </c:pt>
                <c:pt idx="200">
                  <c:v>8.9935441671352088</c:v>
                </c:pt>
                <c:pt idx="201">
                  <c:v>8.9935441671352088</c:v>
                </c:pt>
                <c:pt idx="202">
                  <c:v>8.9935441671352088</c:v>
                </c:pt>
                <c:pt idx="203">
                  <c:v>10.723355908241299</c:v>
                </c:pt>
                <c:pt idx="204">
                  <c:v>7.3019198135358359</c:v>
                </c:pt>
                <c:pt idx="205">
                  <c:v>8.9935441671352088</c:v>
                </c:pt>
                <c:pt idx="206">
                  <c:v>9.8670064539403377</c:v>
                </c:pt>
                <c:pt idx="207">
                  <c:v>7.3019198135358359</c:v>
                </c:pt>
                <c:pt idx="208">
                  <c:v>7.3019198135358359</c:v>
                </c:pt>
                <c:pt idx="209">
                  <c:v>8.1312560419180109</c:v>
                </c:pt>
                <c:pt idx="210">
                  <c:v>7.3019198135358359</c:v>
                </c:pt>
                <c:pt idx="211">
                  <c:v>6.4545073080612205</c:v>
                </c:pt>
                <c:pt idx="212">
                  <c:v>9.8670064539403377</c:v>
                </c:pt>
                <c:pt idx="213">
                  <c:v>7.3019198135358359</c:v>
                </c:pt>
                <c:pt idx="214">
                  <c:v>9.8670064539403377</c:v>
                </c:pt>
                <c:pt idx="215">
                  <c:v>5.5878156194035604</c:v>
                </c:pt>
                <c:pt idx="216">
                  <c:v>6.4545073080612205</c:v>
                </c:pt>
                <c:pt idx="217">
                  <c:v>8.9935441671352088</c:v>
                </c:pt>
                <c:pt idx="218">
                  <c:v>7.3019198135358359</c:v>
                </c:pt>
                <c:pt idx="219">
                  <c:v>6.4545073080612205</c:v>
                </c:pt>
                <c:pt idx="220">
                  <c:v>8.1312560419180109</c:v>
                </c:pt>
                <c:pt idx="221">
                  <c:v>8.1312560419180109</c:v>
                </c:pt>
                <c:pt idx="222">
                  <c:v>6.4545073080612205</c:v>
                </c:pt>
                <c:pt idx="223">
                  <c:v>8.1312560419180109</c:v>
                </c:pt>
                <c:pt idx="224">
                  <c:v>7.3019198135358359</c:v>
                </c:pt>
                <c:pt idx="225">
                  <c:v>6.4545073080612205</c:v>
                </c:pt>
                <c:pt idx="226">
                  <c:v>6.4545073080612205</c:v>
                </c:pt>
                <c:pt idx="227">
                  <c:v>6.4545073080612205</c:v>
                </c:pt>
                <c:pt idx="228">
                  <c:v>8.9935441671352088</c:v>
                </c:pt>
                <c:pt idx="229">
                  <c:v>8.9935441671352088</c:v>
                </c:pt>
                <c:pt idx="230">
                  <c:v>8.1312560419180109</c:v>
                </c:pt>
                <c:pt idx="231">
                  <c:v>8.1312560419180109</c:v>
                </c:pt>
                <c:pt idx="232">
                  <c:v>9.8670064539403377</c:v>
                </c:pt>
                <c:pt idx="233">
                  <c:v>8.1312560419180109</c:v>
                </c:pt>
                <c:pt idx="234">
                  <c:v>7.3019198135358359</c:v>
                </c:pt>
                <c:pt idx="235">
                  <c:v>8.9935441671352088</c:v>
                </c:pt>
                <c:pt idx="236">
                  <c:v>8.9935441671352088</c:v>
                </c:pt>
                <c:pt idx="237">
                  <c:v>8.1312560419180109</c:v>
                </c:pt>
                <c:pt idx="238">
                  <c:v>9.8670064539403377</c:v>
                </c:pt>
                <c:pt idx="239">
                  <c:v>8.1312560419180109</c:v>
                </c:pt>
                <c:pt idx="240">
                  <c:v>8.9935441671352088</c:v>
                </c:pt>
                <c:pt idx="241">
                  <c:v>9.8670064539403377</c:v>
                </c:pt>
                <c:pt idx="242">
                  <c:v>8.9935441671352088</c:v>
                </c:pt>
                <c:pt idx="243">
                  <c:v>8.1312560419180109</c:v>
                </c:pt>
                <c:pt idx="244">
                  <c:v>8.9935441671352088</c:v>
                </c:pt>
                <c:pt idx="245">
                  <c:v>8.9935441671352088</c:v>
                </c:pt>
                <c:pt idx="246">
                  <c:v>8.9935441671352088</c:v>
                </c:pt>
                <c:pt idx="247">
                  <c:v>7.3019198135358359</c:v>
                </c:pt>
                <c:pt idx="248">
                  <c:v>8.9935441671352088</c:v>
                </c:pt>
                <c:pt idx="249">
                  <c:v>8.9935441671352088</c:v>
                </c:pt>
                <c:pt idx="250">
                  <c:v>7.3019198135358359</c:v>
                </c:pt>
                <c:pt idx="251">
                  <c:v>10.723355908241299</c:v>
                </c:pt>
                <c:pt idx="252">
                  <c:v>10.723355908241299</c:v>
                </c:pt>
                <c:pt idx="253">
                  <c:v>10.723355908241299</c:v>
                </c:pt>
                <c:pt idx="254">
                  <c:v>7.3019198135358359</c:v>
                </c:pt>
                <c:pt idx="255">
                  <c:v>8.1312560419180109</c:v>
                </c:pt>
                <c:pt idx="256">
                  <c:v>9.8670064539403377</c:v>
                </c:pt>
                <c:pt idx="257">
                  <c:v>9.8670064539403377</c:v>
                </c:pt>
                <c:pt idx="258">
                  <c:v>7.3019198135358359</c:v>
                </c:pt>
                <c:pt idx="259">
                  <c:v>8.9935441671352088</c:v>
                </c:pt>
                <c:pt idx="260">
                  <c:v>6.4545073080612205</c:v>
                </c:pt>
                <c:pt idx="261">
                  <c:v>8.9935441671352088</c:v>
                </c:pt>
                <c:pt idx="262">
                  <c:v>9.8670064539403377</c:v>
                </c:pt>
                <c:pt idx="263">
                  <c:v>7.3019198135358359</c:v>
                </c:pt>
                <c:pt idx="264">
                  <c:v>8.9935441671352088</c:v>
                </c:pt>
                <c:pt idx="265">
                  <c:v>8.1312560419180109</c:v>
                </c:pt>
                <c:pt idx="266">
                  <c:v>5.5878156194035604</c:v>
                </c:pt>
                <c:pt idx="267">
                  <c:v>7.3019198135358359</c:v>
                </c:pt>
                <c:pt idx="268">
                  <c:v>5.5878156194035604</c:v>
                </c:pt>
                <c:pt idx="269">
                  <c:v>7.3019198135358359</c:v>
                </c:pt>
                <c:pt idx="270">
                  <c:v>6.4545073080612205</c:v>
                </c:pt>
                <c:pt idx="271">
                  <c:v>8.1312560419180109</c:v>
                </c:pt>
                <c:pt idx="272">
                  <c:v>4.7005118314546834</c:v>
                </c:pt>
                <c:pt idx="273">
                  <c:v>7.3019198135358359</c:v>
                </c:pt>
                <c:pt idx="274">
                  <c:v>8.1312560419180109</c:v>
                </c:pt>
                <c:pt idx="275">
                  <c:v>8.9935441671352088</c:v>
                </c:pt>
                <c:pt idx="276">
                  <c:v>8.1312560419180109</c:v>
                </c:pt>
                <c:pt idx="277">
                  <c:v>7.3019198135358359</c:v>
                </c:pt>
                <c:pt idx="278">
                  <c:v>7.3019198135358359</c:v>
                </c:pt>
                <c:pt idx="279">
                  <c:v>6.4545073080612205</c:v>
                </c:pt>
                <c:pt idx="280">
                  <c:v>9.8670064539403377</c:v>
                </c:pt>
                <c:pt idx="281">
                  <c:v>9.8670064539403377</c:v>
                </c:pt>
                <c:pt idx="282">
                  <c:v>8.9935441671352088</c:v>
                </c:pt>
                <c:pt idx="283">
                  <c:v>8.1312560419180109</c:v>
                </c:pt>
                <c:pt idx="284">
                  <c:v>7.3019198135358359</c:v>
                </c:pt>
                <c:pt idx="285">
                  <c:v>7.3019198135358359</c:v>
                </c:pt>
                <c:pt idx="286">
                  <c:v>6.4545073080612205</c:v>
                </c:pt>
                <c:pt idx="287">
                  <c:v>7.3019198135358359</c:v>
                </c:pt>
                <c:pt idx="288">
                  <c:v>8.1312560419180109</c:v>
                </c:pt>
                <c:pt idx="289">
                  <c:v>5.5878156194035604</c:v>
                </c:pt>
                <c:pt idx="290">
                  <c:v>6.4545073080612205</c:v>
                </c:pt>
                <c:pt idx="291">
                  <c:v>5.5878156194035604</c:v>
                </c:pt>
                <c:pt idx="292">
                  <c:v>7.3019198135358359</c:v>
                </c:pt>
                <c:pt idx="293">
                  <c:v>5.5878156194035604</c:v>
                </c:pt>
                <c:pt idx="294">
                  <c:v>8.1312560419180109</c:v>
                </c:pt>
                <c:pt idx="295">
                  <c:v>8.1312560419180109</c:v>
                </c:pt>
                <c:pt idx="296">
                  <c:v>5.5878156194035604</c:v>
                </c:pt>
                <c:pt idx="297">
                  <c:v>8.1312560419180109</c:v>
                </c:pt>
                <c:pt idx="298">
                  <c:v>8.9935441671352088</c:v>
                </c:pt>
                <c:pt idx="299">
                  <c:v>6.4545073080612205</c:v>
                </c:pt>
                <c:pt idx="300">
                  <c:v>9.8712662139102498</c:v>
                </c:pt>
                <c:pt idx="301">
                  <c:v>8.1312560419180109</c:v>
                </c:pt>
                <c:pt idx="302">
                  <c:v>8.1312560419180109</c:v>
                </c:pt>
                <c:pt idx="303">
                  <c:v>7.3019198135358359</c:v>
                </c:pt>
                <c:pt idx="304">
                  <c:v>9.8670064539403377</c:v>
                </c:pt>
                <c:pt idx="305">
                  <c:v>9.8670064539403377</c:v>
                </c:pt>
                <c:pt idx="306">
                  <c:v>8.1312560419180109</c:v>
                </c:pt>
                <c:pt idx="307">
                  <c:v>8.9935441671352088</c:v>
                </c:pt>
                <c:pt idx="308">
                  <c:v>8.9935441671352088</c:v>
                </c:pt>
                <c:pt idx="309">
                  <c:v>7.3019198135358359</c:v>
                </c:pt>
                <c:pt idx="310">
                  <c:v>5.5878156194035604</c:v>
                </c:pt>
                <c:pt idx="311">
                  <c:v>6.4545073080612205</c:v>
                </c:pt>
                <c:pt idx="312">
                  <c:v>8.1312560419180109</c:v>
                </c:pt>
                <c:pt idx="313">
                  <c:v>5.5878156194035604</c:v>
                </c:pt>
                <c:pt idx="314">
                  <c:v>8.1312560419180109</c:v>
                </c:pt>
                <c:pt idx="315">
                  <c:v>6.4545073080612205</c:v>
                </c:pt>
                <c:pt idx="316">
                  <c:v>7.3019198135358359</c:v>
                </c:pt>
                <c:pt idx="317">
                  <c:v>6.4545073080612205</c:v>
                </c:pt>
                <c:pt idx="318">
                  <c:v>5.5878156194035604</c:v>
                </c:pt>
                <c:pt idx="319">
                  <c:v>5.5878156194035604</c:v>
                </c:pt>
                <c:pt idx="320">
                  <c:v>7.3019198135358359</c:v>
                </c:pt>
                <c:pt idx="321">
                  <c:v>7.3019198135358359</c:v>
                </c:pt>
                <c:pt idx="322">
                  <c:v>8.1312560419180109</c:v>
                </c:pt>
                <c:pt idx="323">
                  <c:v>8.1312560419180109</c:v>
                </c:pt>
                <c:pt idx="324">
                  <c:v>6.4545073080612205</c:v>
                </c:pt>
                <c:pt idx="325">
                  <c:v>6.4545073080612205</c:v>
                </c:pt>
                <c:pt idx="326">
                  <c:v>8.1312560419180109</c:v>
                </c:pt>
                <c:pt idx="327">
                  <c:v>9.8670064539403377</c:v>
                </c:pt>
                <c:pt idx="328">
                  <c:v>8.1312560419180109</c:v>
                </c:pt>
                <c:pt idx="329">
                  <c:v>8.1312560419180109</c:v>
                </c:pt>
                <c:pt idx="330">
                  <c:v>13.119658942554</c:v>
                </c:pt>
                <c:pt idx="331">
                  <c:v>8.9935441671352088</c:v>
                </c:pt>
                <c:pt idx="332">
                  <c:v>8.1312560419180109</c:v>
                </c:pt>
                <c:pt idx="333">
                  <c:v>8.9935441671352088</c:v>
                </c:pt>
                <c:pt idx="334">
                  <c:v>6.4545073080612205</c:v>
                </c:pt>
                <c:pt idx="335">
                  <c:v>8.1312560419180109</c:v>
                </c:pt>
                <c:pt idx="336">
                  <c:v>8.1312560419180109</c:v>
                </c:pt>
                <c:pt idx="337">
                  <c:v>6.4545073080612205</c:v>
                </c:pt>
                <c:pt idx="338">
                  <c:v>7.3019198135358359</c:v>
                </c:pt>
                <c:pt idx="339">
                  <c:v>5.5878156194035604</c:v>
                </c:pt>
                <c:pt idx="340">
                  <c:v>8.1312560419180109</c:v>
                </c:pt>
                <c:pt idx="341">
                  <c:v>6.4545073080612205</c:v>
                </c:pt>
                <c:pt idx="342">
                  <c:v>7.3019198135358359</c:v>
                </c:pt>
                <c:pt idx="343">
                  <c:v>8.1312560419180109</c:v>
                </c:pt>
                <c:pt idx="344">
                  <c:v>4.7005118314546834</c:v>
                </c:pt>
                <c:pt idx="345">
                  <c:v>6.4545073080612205</c:v>
                </c:pt>
                <c:pt idx="346">
                  <c:v>8.1312560419180109</c:v>
                </c:pt>
                <c:pt idx="347">
                  <c:v>5.5878156194035604</c:v>
                </c:pt>
                <c:pt idx="348">
                  <c:v>6.4545073080612205</c:v>
                </c:pt>
                <c:pt idx="349">
                  <c:v>8.1312560419180109</c:v>
                </c:pt>
                <c:pt idx="350">
                  <c:v>9.8670064539403377</c:v>
                </c:pt>
                <c:pt idx="351">
                  <c:v>8.1312560419180109</c:v>
                </c:pt>
                <c:pt idx="352">
                  <c:v>5.5878156194035604</c:v>
                </c:pt>
                <c:pt idx="353">
                  <c:v>6.4545073080612205</c:v>
                </c:pt>
                <c:pt idx="354">
                  <c:v>7.3019198135358359</c:v>
                </c:pt>
                <c:pt idx="355">
                  <c:v>8.9935441671352088</c:v>
                </c:pt>
                <c:pt idx="356">
                  <c:v>2.9352579683359998</c:v>
                </c:pt>
                <c:pt idx="357">
                  <c:v>8.1312560419180109</c:v>
                </c:pt>
                <c:pt idx="358">
                  <c:v>8.1312560419180109</c:v>
                </c:pt>
                <c:pt idx="359">
                  <c:v>6.4545073080612205</c:v>
                </c:pt>
                <c:pt idx="360">
                  <c:v>8.9935441671352088</c:v>
                </c:pt>
                <c:pt idx="361">
                  <c:v>5.5878156194035604</c:v>
                </c:pt>
                <c:pt idx="362">
                  <c:v>7.3019198135358359</c:v>
                </c:pt>
                <c:pt idx="363">
                  <c:v>7.3019198135358359</c:v>
                </c:pt>
                <c:pt idx="364">
                  <c:v>8.1312560419180109</c:v>
                </c:pt>
                <c:pt idx="365">
                  <c:v>6.4545073080612205</c:v>
                </c:pt>
                <c:pt idx="366">
                  <c:v>6.4545073080612205</c:v>
                </c:pt>
                <c:pt idx="367">
                  <c:v>5.5878156194035604</c:v>
                </c:pt>
                <c:pt idx="368">
                  <c:v>7.3019198135358359</c:v>
                </c:pt>
                <c:pt idx="369">
                  <c:v>6.4545073080612205</c:v>
                </c:pt>
                <c:pt idx="370">
                  <c:v>8.1312560419180109</c:v>
                </c:pt>
                <c:pt idx="371">
                  <c:v>6.4545073080612205</c:v>
                </c:pt>
                <c:pt idx="372">
                  <c:v>7.3019198135358359</c:v>
                </c:pt>
                <c:pt idx="373">
                  <c:v>8.1312560419180109</c:v>
                </c:pt>
                <c:pt idx="374">
                  <c:v>8.1312560419180109</c:v>
                </c:pt>
                <c:pt idx="375">
                  <c:v>6.4545073080612205</c:v>
                </c:pt>
                <c:pt idx="376">
                  <c:v>8.1312560419180109</c:v>
                </c:pt>
                <c:pt idx="377">
                  <c:v>7.3019198135358359</c:v>
                </c:pt>
                <c:pt idx="378">
                  <c:v>7.3019198135358359</c:v>
                </c:pt>
                <c:pt idx="379">
                  <c:v>6.4545073080612205</c:v>
                </c:pt>
                <c:pt idx="380">
                  <c:v>7.3019198135358359</c:v>
                </c:pt>
                <c:pt idx="381">
                  <c:v>6.4545073080612205</c:v>
                </c:pt>
                <c:pt idx="382">
                  <c:v>8.1312560419180109</c:v>
                </c:pt>
                <c:pt idx="383">
                  <c:v>7.3019198135358359</c:v>
                </c:pt>
                <c:pt idx="384">
                  <c:v>6.4545073080612205</c:v>
                </c:pt>
                <c:pt idx="385">
                  <c:v>6.4545073080612205</c:v>
                </c:pt>
                <c:pt idx="386">
                  <c:v>8.9935441671352088</c:v>
                </c:pt>
                <c:pt idx="387">
                  <c:v>8.1312560419180109</c:v>
                </c:pt>
                <c:pt idx="388">
                  <c:v>7.3019198135358359</c:v>
                </c:pt>
                <c:pt idx="389">
                  <c:v>6.4545073080612205</c:v>
                </c:pt>
                <c:pt idx="390">
                  <c:v>7.3019198135358359</c:v>
                </c:pt>
                <c:pt idx="391">
                  <c:v>5.5878156194035604</c:v>
                </c:pt>
                <c:pt idx="392">
                  <c:v>8.1312560419180109</c:v>
                </c:pt>
                <c:pt idx="393">
                  <c:v>6.4545073080612205</c:v>
                </c:pt>
                <c:pt idx="394">
                  <c:v>7.3019198135358359</c:v>
                </c:pt>
                <c:pt idx="395">
                  <c:v>9.8670064539403377</c:v>
                </c:pt>
                <c:pt idx="396">
                  <c:v>8.9935441671352088</c:v>
                </c:pt>
                <c:pt idx="397">
                  <c:v>7.3019198135358359</c:v>
                </c:pt>
                <c:pt idx="398">
                  <c:v>9.8670064539403377</c:v>
                </c:pt>
                <c:pt idx="399">
                  <c:v>8.1312560419180109</c:v>
                </c:pt>
                <c:pt idx="400">
                  <c:v>8.1312560419180109</c:v>
                </c:pt>
                <c:pt idx="401">
                  <c:v>6.4545073080612205</c:v>
                </c:pt>
                <c:pt idx="402">
                  <c:v>8.1312560419180109</c:v>
                </c:pt>
                <c:pt idx="403">
                  <c:v>5.5878156194035604</c:v>
                </c:pt>
                <c:pt idx="404">
                  <c:v>6.4545073080612205</c:v>
                </c:pt>
                <c:pt idx="405">
                  <c:v>8.1312560419180109</c:v>
                </c:pt>
                <c:pt idx="406">
                  <c:v>8.1312560419180109</c:v>
                </c:pt>
                <c:pt idx="407">
                  <c:v>7.3019198135358359</c:v>
                </c:pt>
                <c:pt idx="408">
                  <c:v>8.1312560419180109</c:v>
                </c:pt>
                <c:pt idx="409">
                  <c:v>8.1312560419180109</c:v>
                </c:pt>
                <c:pt idx="410">
                  <c:v>7.3019198135358359</c:v>
                </c:pt>
                <c:pt idx="411">
                  <c:v>6.4545073080612205</c:v>
                </c:pt>
                <c:pt idx="412">
                  <c:v>7.3019198135358359</c:v>
                </c:pt>
                <c:pt idx="413">
                  <c:v>7.3019198135358359</c:v>
                </c:pt>
                <c:pt idx="414">
                  <c:v>7.3019198135358359</c:v>
                </c:pt>
                <c:pt idx="415">
                  <c:v>7.3019198135358359</c:v>
                </c:pt>
                <c:pt idx="416">
                  <c:v>4.7005118314546834</c:v>
                </c:pt>
                <c:pt idx="417">
                  <c:v>5.5878156194035604</c:v>
                </c:pt>
                <c:pt idx="418">
                  <c:v>4.7005118314546834</c:v>
                </c:pt>
                <c:pt idx="419">
                  <c:v>8.1312560419180109</c:v>
                </c:pt>
                <c:pt idx="420">
                  <c:v>8.9935441671352088</c:v>
                </c:pt>
                <c:pt idx="421">
                  <c:v>9.8670064539403377</c:v>
                </c:pt>
                <c:pt idx="422">
                  <c:v>9.8670064539403377</c:v>
                </c:pt>
                <c:pt idx="423">
                  <c:v>7.3019198135358359</c:v>
                </c:pt>
                <c:pt idx="424">
                  <c:v>6.4545073080612205</c:v>
                </c:pt>
                <c:pt idx="425">
                  <c:v>8.1312560419180109</c:v>
                </c:pt>
                <c:pt idx="426">
                  <c:v>8.9935441671352088</c:v>
                </c:pt>
                <c:pt idx="427">
                  <c:v>5.5878156194035604</c:v>
                </c:pt>
                <c:pt idx="428">
                  <c:v>7.3019198135358359</c:v>
                </c:pt>
                <c:pt idx="429">
                  <c:v>8.1312560419180109</c:v>
                </c:pt>
                <c:pt idx="430">
                  <c:v>8.9935441671352088</c:v>
                </c:pt>
                <c:pt idx="431">
                  <c:v>8.1312560419180109</c:v>
                </c:pt>
                <c:pt idx="432">
                  <c:v>8.1312560419180109</c:v>
                </c:pt>
                <c:pt idx="433">
                  <c:v>5.5878156194035604</c:v>
                </c:pt>
                <c:pt idx="434">
                  <c:v>6.4545073080612205</c:v>
                </c:pt>
                <c:pt idx="435">
                  <c:v>4.7005118314546834</c:v>
                </c:pt>
                <c:pt idx="436">
                  <c:v>4.7005118314546834</c:v>
                </c:pt>
                <c:pt idx="437">
                  <c:v>4.7005118314546834</c:v>
                </c:pt>
                <c:pt idx="438">
                  <c:v>5.5878156194035604</c:v>
                </c:pt>
                <c:pt idx="439">
                  <c:v>4.7005118314546834</c:v>
                </c:pt>
                <c:pt idx="440">
                  <c:v>6.4545073080612205</c:v>
                </c:pt>
                <c:pt idx="441">
                  <c:v>6.4545073080612205</c:v>
                </c:pt>
                <c:pt idx="442">
                  <c:v>7.3019198135358359</c:v>
                </c:pt>
                <c:pt idx="443">
                  <c:v>8.1312560419180109</c:v>
                </c:pt>
                <c:pt idx="444">
                  <c:v>6.4545073080612205</c:v>
                </c:pt>
                <c:pt idx="445">
                  <c:v>8.1312560419180109</c:v>
                </c:pt>
                <c:pt idx="446">
                  <c:v>8.9935441671352088</c:v>
                </c:pt>
                <c:pt idx="447">
                  <c:v>5.5878156194035604</c:v>
                </c:pt>
                <c:pt idx="448">
                  <c:v>6.4545073080612205</c:v>
                </c:pt>
                <c:pt idx="449">
                  <c:v>8.1312560419180109</c:v>
                </c:pt>
                <c:pt idx="450">
                  <c:v>6.4545073080612205</c:v>
                </c:pt>
                <c:pt idx="451">
                  <c:v>8.1312560419180109</c:v>
                </c:pt>
                <c:pt idx="452">
                  <c:v>7.3019198135358359</c:v>
                </c:pt>
                <c:pt idx="453">
                  <c:v>6.4545073080612205</c:v>
                </c:pt>
                <c:pt idx="454">
                  <c:v>5.5878156194035604</c:v>
                </c:pt>
                <c:pt idx="455">
                  <c:v>7.3019198135358359</c:v>
                </c:pt>
                <c:pt idx="456">
                  <c:v>5.5878156194035604</c:v>
                </c:pt>
                <c:pt idx="457">
                  <c:v>6.4545073080612205</c:v>
                </c:pt>
                <c:pt idx="458">
                  <c:v>7.3019198135358359</c:v>
                </c:pt>
                <c:pt idx="459">
                  <c:v>8.1312560419180109</c:v>
                </c:pt>
                <c:pt idx="460">
                  <c:v>7.3019198135358359</c:v>
                </c:pt>
                <c:pt idx="461">
                  <c:v>7.3019198135358359</c:v>
                </c:pt>
                <c:pt idx="462">
                  <c:v>7.3019198135358359</c:v>
                </c:pt>
                <c:pt idx="463">
                  <c:v>8.1312560419180109</c:v>
                </c:pt>
                <c:pt idx="464">
                  <c:v>8.1312560419180109</c:v>
                </c:pt>
                <c:pt idx="465">
                  <c:v>7.3019198135358359</c:v>
                </c:pt>
                <c:pt idx="466">
                  <c:v>6.4545073080612205</c:v>
                </c:pt>
                <c:pt idx="467">
                  <c:v>8.1312560419180109</c:v>
                </c:pt>
                <c:pt idx="468">
                  <c:v>7.3019198135358359</c:v>
                </c:pt>
                <c:pt idx="469">
                  <c:v>8.1312560419180109</c:v>
                </c:pt>
                <c:pt idx="470">
                  <c:v>8.1312560419180109</c:v>
                </c:pt>
                <c:pt idx="471">
                  <c:v>5.5878156194035604</c:v>
                </c:pt>
                <c:pt idx="472">
                  <c:v>8.9935441671352088</c:v>
                </c:pt>
                <c:pt idx="473">
                  <c:v>5.5878156194035604</c:v>
                </c:pt>
                <c:pt idx="474">
                  <c:v>8.9935441671352088</c:v>
                </c:pt>
                <c:pt idx="475">
                  <c:v>6.4545073080612205</c:v>
                </c:pt>
                <c:pt idx="476">
                  <c:v>4.7005118314546834</c:v>
                </c:pt>
                <c:pt idx="477">
                  <c:v>6.4545073080612205</c:v>
                </c:pt>
                <c:pt idx="478">
                  <c:v>7.3019198135358359</c:v>
                </c:pt>
                <c:pt idx="479">
                  <c:v>4.7005118314546834</c:v>
                </c:pt>
                <c:pt idx="480">
                  <c:v>6.4545073080612205</c:v>
                </c:pt>
                <c:pt idx="481">
                  <c:v>8.1312560419180109</c:v>
                </c:pt>
                <c:pt idx="482">
                  <c:v>8.1312560419180109</c:v>
                </c:pt>
                <c:pt idx="483">
                  <c:v>4.7005118314546834</c:v>
                </c:pt>
                <c:pt idx="484">
                  <c:v>6.4545073080612205</c:v>
                </c:pt>
                <c:pt idx="485">
                  <c:v>6.4545073080612205</c:v>
                </c:pt>
                <c:pt idx="486">
                  <c:v>4.7005118314546834</c:v>
                </c:pt>
                <c:pt idx="487">
                  <c:v>7.3019198135358359</c:v>
                </c:pt>
                <c:pt idx="488">
                  <c:v>7.3019198135358359</c:v>
                </c:pt>
                <c:pt idx="489">
                  <c:v>6.4545073080612205</c:v>
                </c:pt>
                <c:pt idx="490">
                  <c:v>4.7005118314546834</c:v>
                </c:pt>
                <c:pt idx="491">
                  <c:v>8.9935441671352088</c:v>
                </c:pt>
                <c:pt idx="492">
                  <c:v>6.4545073080612205</c:v>
                </c:pt>
                <c:pt idx="493">
                  <c:v>6.4545073080612205</c:v>
                </c:pt>
                <c:pt idx="494">
                  <c:v>6.4545073080612205</c:v>
                </c:pt>
                <c:pt idx="495">
                  <c:v>8.1312560419180109</c:v>
                </c:pt>
                <c:pt idx="496">
                  <c:v>6.4545073080612205</c:v>
                </c:pt>
                <c:pt idx="497">
                  <c:v>8.1312560419180109</c:v>
                </c:pt>
                <c:pt idx="498">
                  <c:v>6.4545073080612205</c:v>
                </c:pt>
                <c:pt idx="499">
                  <c:v>5.5878156194035604</c:v>
                </c:pt>
                <c:pt idx="500">
                  <c:v>6.4545073080612205</c:v>
                </c:pt>
                <c:pt idx="501">
                  <c:v>6.4545073080612205</c:v>
                </c:pt>
                <c:pt idx="502">
                  <c:v>5.5878156194035604</c:v>
                </c:pt>
                <c:pt idx="503">
                  <c:v>7.3019198135358359</c:v>
                </c:pt>
                <c:pt idx="504">
                  <c:v>5.5878156194035604</c:v>
                </c:pt>
                <c:pt idx="505">
                  <c:v>4.7005118314546834</c:v>
                </c:pt>
                <c:pt idx="506">
                  <c:v>4.7005118314546834</c:v>
                </c:pt>
                <c:pt idx="507">
                  <c:v>5.5878156194035604</c:v>
                </c:pt>
                <c:pt idx="508">
                  <c:v>6.4545073080612205</c:v>
                </c:pt>
                <c:pt idx="509">
                  <c:v>6.4545073080612205</c:v>
                </c:pt>
                <c:pt idx="510">
                  <c:v>5.5878156194035604</c:v>
                </c:pt>
                <c:pt idx="511">
                  <c:v>7.3019198135358359</c:v>
                </c:pt>
                <c:pt idx="512">
                  <c:v>6.4545073080612205</c:v>
                </c:pt>
                <c:pt idx="513">
                  <c:v>5.5878156194035604</c:v>
                </c:pt>
                <c:pt idx="514">
                  <c:v>6.4545073080612205</c:v>
                </c:pt>
                <c:pt idx="515">
                  <c:v>8.1312560419180109</c:v>
                </c:pt>
                <c:pt idx="516">
                  <c:v>7.3019198135358359</c:v>
                </c:pt>
                <c:pt idx="517">
                  <c:v>8.1312560419180109</c:v>
                </c:pt>
                <c:pt idx="518">
                  <c:v>6.4545073080612205</c:v>
                </c:pt>
                <c:pt idx="519">
                  <c:v>7.3019198135358359</c:v>
                </c:pt>
                <c:pt idx="520">
                  <c:v>6.4545073080612205</c:v>
                </c:pt>
                <c:pt idx="521">
                  <c:v>6.4545073080612205</c:v>
                </c:pt>
                <c:pt idx="522">
                  <c:v>6.4545073080612205</c:v>
                </c:pt>
                <c:pt idx="523">
                  <c:v>13.350898128351378</c:v>
                </c:pt>
                <c:pt idx="524">
                  <c:v>14.681727427609321</c:v>
                </c:pt>
                <c:pt idx="525">
                  <c:v>11.257376447979421</c:v>
                </c:pt>
                <c:pt idx="526">
                  <c:v>10.856754907831426</c:v>
                </c:pt>
                <c:pt idx="527">
                  <c:v>16.216691323506009</c:v>
                </c:pt>
                <c:pt idx="528">
                  <c:v>11.257376447979421</c:v>
                </c:pt>
                <c:pt idx="529">
                  <c:v>9.8712662139102498</c:v>
                </c:pt>
                <c:pt idx="530">
                  <c:v>13.895469708373707</c:v>
                </c:pt>
                <c:pt idx="531">
                  <c:v>13.119658942554</c:v>
                </c:pt>
                <c:pt idx="532">
                  <c:v>13.119658942554</c:v>
                </c:pt>
                <c:pt idx="533">
                  <c:v>9.8670064539403377</c:v>
                </c:pt>
                <c:pt idx="534">
                  <c:v>12.343459453621808</c:v>
                </c:pt>
                <c:pt idx="535">
                  <c:v>10.723355908241299</c:v>
                </c:pt>
                <c:pt idx="536">
                  <c:v>11.553503337541759</c:v>
                </c:pt>
                <c:pt idx="537">
                  <c:v>11.553503337541759</c:v>
                </c:pt>
                <c:pt idx="538">
                  <c:v>8.9935441671352088</c:v>
                </c:pt>
                <c:pt idx="539">
                  <c:v>10.723355908241299</c:v>
                </c:pt>
                <c:pt idx="540">
                  <c:v>9.8670064539403377</c:v>
                </c:pt>
                <c:pt idx="541">
                  <c:v>8.1312560419180109</c:v>
                </c:pt>
                <c:pt idx="542">
                  <c:v>11.553503337541759</c:v>
                </c:pt>
                <c:pt idx="543">
                  <c:v>7.3019198135358359</c:v>
                </c:pt>
                <c:pt idx="544">
                  <c:v>8.1312560419180109</c:v>
                </c:pt>
                <c:pt idx="545">
                  <c:v>9.8670064539403377</c:v>
                </c:pt>
                <c:pt idx="546">
                  <c:v>9.8670064539403377</c:v>
                </c:pt>
                <c:pt idx="547">
                  <c:v>8.9935441671352088</c:v>
                </c:pt>
                <c:pt idx="548">
                  <c:v>9.8670064539403377</c:v>
                </c:pt>
                <c:pt idx="549">
                  <c:v>14.681727427609321</c:v>
                </c:pt>
                <c:pt idx="550">
                  <c:v>8.1312560419180109</c:v>
                </c:pt>
                <c:pt idx="551">
                  <c:v>8.1312560419180109</c:v>
                </c:pt>
                <c:pt idx="552">
                  <c:v>8.1312560419180109</c:v>
                </c:pt>
                <c:pt idx="553">
                  <c:v>8.1312560419180109</c:v>
                </c:pt>
                <c:pt idx="554">
                  <c:v>6.4545073080612205</c:v>
                </c:pt>
                <c:pt idx="555">
                  <c:v>8.1312560419180109</c:v>
                </c:pt>
                <c:pt idx="556">
                  <c:v>6.4545073080612205</c:v>
                </c:pt>
                <c:pt idx="557">
                  <c:v>8.1312560419180109</c:v>
                </c:pt>
                <c:pt idx="558">
                  <c:v>6.4545073080612205</c:v>
                </c:pt>
                <c:pt idx="559">
                  <c:v>4.7005118314546834</c:v>
                </c:pt>
                <c:pt idx="560">
                  <c:v>7.3019198135358359</c:v>
                </c:pt>
                <c:pt idx="561">
                  <c:v>6.4545073080612205</c:v>
                </c:pt>
                <c:pt idx="562">
                  <c:v>7.3019198135358359</c:v>
                </c:pt>
                <c:pt idx="563">
                  <c:v>8.1312560419180109</c:v>
                </c:pt>
                <c:pt idx="564">
                  <c:v>8.9935441671352088</c:v>
                </c:pt>
                <c:pt idx="565">
                  <c:v>6.4545073080612205</c:v>
                </c:pt>
                <c:pt idx="566">
                  <c:v>8.1312560419180109</c:v>
                </c:pt>
                <c:pt idx="567">
                  <c:v>8.1312560419180109</c:v>
                </c:pt>
                <c:pt idx="568">
                  <c:v>7.3019198135358359</c:v>
                </c:pt>
                <c:pt idx="569">
                  <c:v>8.1312560419180109</c:v>
                </c:pt>
                <c:pt idx="570">
                  <c:v>6.4545073080612205</c:v>
                </c:pt>
                <c:pt idx="571">
                  <c:v>8.9935441671352088</c:v>
                </c:pt>
                <c:pt idx="572">
                  <c:v>8.1312560419180109</c:v>
                </c:pt>
                <c:pt idx="573">
                  <c:v>9.8712662139102498</c:v>
                </c:pt>
                <c:pt idx="574">
                  <c:v>6.4545073080612205</c:v>
                </c:pt>
                <c:pt idx="575">
                  <c:v>8.1312560419180109</c:v>
                </c:pt>
                <c:pt idx="576">
                  <c:v>6.4545073080612205</c:v>
                </c:pt>
                <c:pt idx="577">
                  <c:v>5.5878156194035604</c:v>
                </c:pt>
                <c:pt idx="578">
                  <c:v>6.4545073080612205</c:v>
                </c:pt>
                <c:pt idx="579">
                  <c:v>8.1312560419180109</c:v>
                </c:pt>
                <c:pt idx="580">
                  <c:v>6.4545073080612205</c:v>
                </c:pt>
                <c:pt idx="581">
                  <c:v>7.3019198135358359</c:v>
                </c:pt>
                <c:pt idx="582">
                  <c:v>4.7005118314546834</c:v>
                </c:pt>
                <c:pt idx="583">
                  <c:v>4.7005118314546834</c:v>
                </c:pt>
                <c:pt idx="584">
                  <c:v>8.1312560419180109</c:v>
                </c:pt>
                <c:pt idx="585">
                  <c:v>4.7005118314546834</c:v>
                </c:pt>
                <c:pt idx="586">
                  <c:v>7.3019198135358359</c:v>
                </c:pt>
                <c:pt idx="587">
                  <c:v>8.9935441671352088</c:v>
                </c:pt>
                <c:pt idx="588">
                  <c:v>6.4545073080612205</c:v>
                </c:pt>
                <c:pt idx="589">
                  <c:v>8.1312560419180109</c:v>
                </c:pt>
                <c:pt idx="590">
                  <c:v>9.8670064539403377</c:v>
                </c:pt>
                <c:pt idx="591">
                  <c:v>7.3019198135358359</c:v>
                </c:pt>
                <c:pt idx="592">
                  <c:v>9.8670064539403377</c:v>
                </c:pt>
                <c:pt idx="593">
                  <c:v>8.9935441671352088</c:v>
                </c:pt>
                <c:pt idx="594">
                  <c:v>6.4545073080612205</c:v>
                </c:pt>
                <c:pt idx="595">
                  <c:v>8.1312560419180109</c:v>
                </c:pt>
                <c:pt idx="596">
                  <c:v>8.9935441671352088</c:v>
                </c:pt>
                <c:pt idx="597">
                  <c:v>8.1312560419180109</c:v>
                </c:pt>
                <c:pt idx="598">
                  <c:v>10.723355908241299</c:v>
                </c:pt>
                <c:pt idx="599">
                  <c:v>8.1312560419180109</c:v>
                </c:pt>
                <c:pt idx="600">
                  <c:v>9.8670064539403377</c:v>
                </c:pt>
                <c:pt idx="601">
                  <c:v>8.9935441671352088</c:v>
                </c:pt>
                <c:pt idx="602">
                  <c:v>7.3019198135358359</c:v>
                </c:pt>
                <c:pt idx="603">
                  <c:v>8.1312560419180109</c:v>
                </c:pt>
                <c:pt idx="604">
                  <c:v>8.1312560419180109</c:v>
                </c:pt>
                <c:pt idx="605">
                  <c:v>8.1312560419180109</c:v>
                </c:pt>
                <c:pt idx="606">
                  <c:v>6.4545073080612205</c:v>
                </c:pt>
                <c:pt idx="607">
                  <c:v>6.4545073080612205</c:v>
                </c:pt>
                <c:pt idx="608">
                  <c:v>7.3019198135358359</c:v>
                </c:pt>
                <c:pt idx="609">
                  <c:v>7.3019198135358359</c:v>
                </c:pt>
                <c:pt idx="610">
                  <c:v>7.3019198135358359</c:v>
                </c:pt>
                <c:pt idx="611">
                  <c:v>9.8670064539403377</c:v>
                </c:pt>
                <c:pt idx="612">
                  <c:v>8.1312560419180109</c:v>
                </c:pt>
                <c:pt idx="613">
                  <c:v>8.1312560419180109</c:v>
                </c:pt>
                <c:pt idx="614">
                  <c:v>8.1312560419180109</c:v>
                </c:pt>
                <c:pt idx="615">
                  <c:v>7.3019198135358359</c:v>
                </c:pt>
                <c:pt idx="616">
                  <c:v>8.9935441671352088</c:v>
                </c:pt>
                <c:pt idx="617">
                  <c:v>13.119658942554</c:v>
                </c:pt>
                <c:pt idx="618">
                  <c:v>14.681727427609321</c:v>
                </c:pt>
                <c:pt idx="619">
                  <c:v>9.8712662139102498</c:v>
                </c:pt>
                <c:pt idx="620">
                  <c:v>11.257376447979421</c:v>
                </c:pt>
                <c:pt idx="621">
                  <c:v>16.216691323506009</c:v>
                </c:pt>
                <c:pt idx="622">
                  <c:v>15.455276667687247</c:v>
                </c:pt>
                <c:pt idx="623">
                  <c:v>9.8712662139102498</c:v>
                </c:pt>
                <c:pt idx="624">
                  <c:v>14.681727427609321</c:v>
                </c:pt>
                <c:pt idx="625">
                  <c:v>13.895469708373707</c:v>
                </c:pt>
                <c:pt idx="626">
                  <c:v>14.681727427609321</c:v>
                </c:pt>
                <c:pt idx="627">
                  <c:v>13.119658942554</c:v>
                </c:pt>
                <c:pt idx="628">
                  <c:v>10.723355908241299</c:v>
                </c:pt>
                <c:pt idx="629">
                  <c:v>11.553503337541759</c:v>
                </c:pt>
                <c:pt idx="630">
                  <c:v>9.8670064539403377</c:v>
                </c:pt>
                <c:pt idx="631">
                  <c:v>9.8670064539403377</c:v>
                </c:pt>
                <c:pt idx="632">
                  <c:v>9.8670064539403377</c:v>
                </c:pt>
                <c:pt idx="633">
                  <c:v>10.723355908241299</c:v>
                </c:pt>
                <c:pt idx="634">
                  <c:v>10.723355908241299</c:v>
                </c:pt>
                <c:pt idx="635">
                  <c:v>8.9935441671352088</c:v>
                </c:pt>
                <c:pt idx="636">
                  <c:v>9.8670064539403377</c:v>
                </c:pt>
                <c:pt idx="637">
                  <c:v>8.9935441671352088</c:v>
                </c:pt>
                <c:pt idx="638">
                  <c:v>8.9935441671352088</c:v>
                </c:pt>
                <c:pt idx="639">
                  <c:v>11.553503337541759</c:v>
                </c:pt>
                <c:pt idx="640">
                  <c:v>9.8670064539403377</c:v>
                </c:pt>
                <c:pt idx="641">
                  <c:v>11.553503337541759</c:v>
                </c:pt>
                <c:pt idx="642">
                  <c:v>10.723355908241299</c:v>
                </c:pt>
                <c:pt idx="643">
                  <c:v>8.9935441671352088</c:v>
                </c:pt>
                <c:pt idx="644">
                  <c:v>10.723355908241299</c:v>
                </c:pt>
                <c:pt idx="645">
                  <c:v>9.8670064539403377</c:v>
                </c:pt>
                <c:pt idx="646">
                  <c:v>9.8670064539403377</c:v>
                </c:pt>
                <c:pt idx="647">
                  <c:v>10.723355908241299</c:v>
                </c:pt>
                <c:pt idx="648">
                  <c:v>9.8670064539403377</c:v>
                </c:pt>
                <c:pt idx="649">
                  <c:v>9.8670064539403377</c:v>
                </c:pt>
                <c:pt idx="650">
                  <c:v>10.723355908241299</c:v>
                </c:pt>
                <c:pt idx="651">
                  <c:v>10.723355908241299</c:v>
                </c:pt>
                <c:pt idx="652">
                  <c:v>17.356854924326303</c:v>
                </c:pt>
                <c:pt idx="653">
                  <c:v>12.312323509294185</c:v>
                </c:pt>
                <c:pt idx="654">
                  <c:v>12.312323509294185</c:v>
                </c:pt>
                <c:pt idx="655">
                  <c:v>10.856754907831426</c:v>
                </c:pt>
                <c:pt idx="656">
                  <c:v>15.455276667687247</c:v>
                </c:pt>
                <c:pt idx="657">
                  <c:v>15.455276667687247</c:v>
                </c:pt>
                <c:pt idx="658">
                  <c:v>13.119658942554</c:v>
                </c:pt>
                <c:pt idx="659">
                  <c:v>14.681727427609321</c:v>
                </c:pt>
                <c:pt idx="660">
                  <c:v>16.216691323506009</c:v>
                </c:pt>
                <c:pt idx="661">
                  <c:v>14.681727427609321</c:v>
                </c:pt>
                <c:pt idx="662">
                  <c:v>15.455276667687247</c:v>
                </c:pt>
                <c:pt idx="663">
                  <c:v>12.343459453621808</c:v>
                </c:pt>
                <c:pt idx="664">
                  <c:v>13.895469708373707</c:v>
                </c:pt>
                <c:pt idx="665">
                  <c:v>12.343459453621808</c:v>
                </c:pt>
                <c:pt idx="666">
                  <c:v>13.119658942554</c:v>
                </c:pt>
                <c:pt idx="667">
                  <c:v>10.723355908241299</c:v>
                </c:pt>
                <c:pt idx="668">
                  <c:v>9.8670064539403377</c:v>
                </c:pt>
                <c:pt idx="669">
                  <c:v>12.343459453621808</c:v>
                </c:pt>
                <c:pt idx="670">
                  <c:v>12.343459453621808</c:v>
                </c:pt>
                <c:pt idx="671">
                  <c:v>12.343459453621808</c:v>
                </c:pt>
                <c:pt idx="672">
                  <c:v>8.9935441671352088</c:v>
                </c:pt>
                <c:pt idx="673">
                  <c:v>8.1312560419180109</c:v>
                </c:pt>
                <c:pt idx="674">
                  <c:v>8.1312560419180109</c:v>
                </c:pt>
                <c:pt idx="675">
                  <c:v>10.723355908241299</c:v>
                </c:pt>
                <c:pt idx="676">
                  <c:v>8.1312560419180109</c:v>
                </c:pt>
                <c:pt idx="677">
                  <c:v>8.1312560419180109</c:v>
                </c:pt>
                <c:pt idx="678">
                  <c:v>7.3019198135358359</c:v>
                </c:pt>
                <c:pt idx="679">
                  <c:v>8.9935441671352088</c:v>
                </c:pt>
                <c:pt idx="680">
                  <c:v>7.3019198135358359</c:v>
                </c:pt>
                <c:pt idx="681">
                  <c:v>8.1312560419180109</c:v>
                </c:pt>
                <c:pt idx="682">
                  <c:v>9.8670064539403377</c:v>
                </c:pt>
                <c:pt idx="683">
                  <c:v>8.1312560419180109</c:v>
                </c:pt>
                <c:pt idx="684">
                  <c:v>8.1312560419180109</c:v>
                </c:pt>
                <c:pt idx="685">
                  <c:v>9.8670064539403377</c:v>
                </c:pt>
                <c:pt idx="686">
                  <c:v>8.9935441671352088</c:v>
                </c:pt>
                <c:pt idx="687">
                  <c:v>9.8670064539403377</c:v>
                </c:pt>
                <c:pt idx="688">
                  <c:v>8.1312560419180109</c:v>
                </c:pt>
                <c:pt idx="689">
                  <c:v>8.1312560419180109</c:v>
                </c:pt>
                <c:pt idx="690">
                  <c:v>10.723355908241299</c:v>
                </c:pt>
                <c:pt idx="691">
                  <c:v>9.8670064539403377</c:v>
                </c:pt>
                <c:pt idx="692">
                  <c:v>10.723355908241299</c:v>
                </c:pt>
                <c:pt idx="693">
                  <c:v>8.9935441671352088</c:v>
                </c:pt>
                <c:pt idx="694">
                  <c:v>8.9935441671352088</c:v>
                </c:pt>
                <c:pt idx="695">
                  <c:v>9.8670064539403377</c:v>
                </c:pt>
                <c:pt idx="696">
                  <c:v>8.1312560419180109</c:v>
                </c:pt>
                <c:pt idx="697">
                  <c:v>7.3019198135358359</c:v>
                </c:pt>
                <c:pt idx="698">
                  <c:v>8.9935441671352088</c:v>
                </c:pt>
                <c:pt idx="699">
                  <c:v>8.9935441671352088</c:v>
                </c:pt>
                <c:pt idx="700">
                  <c:v>7.3019198135358359</c:v>
                </c:pt>
                <c:pt idx="701">
                  <c:v>8.1312560419180109</c:v>
                </c:pt>
                <c:pt idx="702">
                  <c:v>8.9935441671352088</c:v>
                </c:pt>
                <c:pt idx="703">
                  <c:v>8.9935441671352088</c:v>
                </c:pt>
                <c:pt idx="704">
                  <c:v>7.3019198135358359</c:v>
                </c:pt>
                <c:pt idx="705">
                  <c:v>7.3019198135358359</c:v>
                </c:pt>
                <c:pt idx="706">
                  <c:v>7.3019198135358359</c:v>
                </c:pt>
                <c:pt idx="707">
                  <c:v>7.3019198135358359</c:v>
                </c:pt>
                <c:pt idx="708">
                  <c:v>7.3019198135358359</c:v>
                </c:pt>
                <c:pt idx="709">
                  <c:v>3.7937386438013476E-2</c:v>
                </c:pt>
                <c:pt idx="710">
                  <c:v>7.3019198135358359</c:v>
                </c:pt>
                <c:pt idx="711">
                  <c:v>9.8670064539403377</c:v>
                </c:pt>
                <c:pt idx="712">
                  <c:v>9.8670064539403377</c:v>
                </c:pt>
                <c:pt idx="713">
                  <c:v>7.3019198135358359</c:v>
                </c:pt>
                <c:pt idx="714">
                  <c:v>9.8670064539403377</c:v>
                </c:pt>
                <c:pt idx="715">
                  <c:v>7.3019198135358359</c:v>
                </c:pt>
                <c:pt idx="716">
                  <c:v>8.1312560419180109</c:v>
                </c:pt>
                <c:pt idx="717">
                  <c:v>6.4545073080612205</c:v>
                </c:pt>
                <c:pt idx="718">
                  <c:v>6.4545073080612205</c:v>
                </c:pt>
                <c:pt idx="719">
                  <c:v>7.3019198135358359</c:v>
                </c:pt>
                <c:pt idx="720">
                  <c:v>8.1312560419180109</c:v>
                </c:pt>
                <c:pt idx="721">
                  <c:v>7.3019198135358359</c:v>
                </c:pt>
                <c:pt idx="722">
                  <c:v>7.3019198135358359</c:v>
                </c:pt>
                <c:pt idx="723">
                  <c:v>8.9935441671352088</c:v>
                </c:pt>
                <c:pt idx="724">
                  <c:v>7.3019198135358359</c:v>
                </c:pt>
                <c:pt idx="725">
                  <c:v>8.1312560419180109</c:v>
                </c:pt>
                <c:pt idx="726">
                  <c:v>6.4545073080612205</c:v>
                </c:pt>
                <c:pt idx="727">
                  <c:v>8.1312560419180109</c:v>
                </c:pt>
                <c:pt idx="728">
                  <c:v>8.1312560419180109</c:v>
                </c:pt>
                <c:pt idx="729">
                  <c:v>6.4545073080612205</c:v>
                </c:pt>
                <c:pt idx="730">
                  <c:v>6.4545073080612205</c:v>
                </c:pt>
                <c:pt idx="731">
                  <c:v>8.1312560419180109</c:v>
                </c:pt>
                <c:pt idx="732">
                  <c:v>11.553503337541759</c:v>
                </c:pt>
                <c:pt idx="733">
                  <c:v>8.9935441671352088</c:v>
                </c:pt>
                <c:pt idx="734">
                  <c:v>8.9935441671352088</c:v>
                </c:pt>
                <c:pt idx="735">
                  <c:v>7.3019198135358359</c:v>
                </c:pt>
                <c:pt idx="736">
                  <c:v>7.3019198135358359</c:v>
                </c:pt>
                <c:pt idx="737">
                  <c:v>6.4545073080612205</c:v>
                </c:pt>
                <c:pt idx="738">
                  <c:v>9.8670064539403377</c:v>
                </c:pt>
                <c:pt idx="739">
                  <c:v>8.1312560419180109</c:v>
                </c:pt>
                <c:pt idx="740">
                  <c:v>8.9935441671352088</c:v>
                </c:pt>
                <c:pt idx="741">
                  <c:v>8.1312560419180109</c:v>
                </c:pt>
                <c:pt idx="742">
                  <c:v>8.1312560419180109</c:v>
                </c:pt>
                <c:pt idx="743">
                  <c:v>6.4545073080612205</c:v>
                </c:pt>
                <c:pt idx="744">
                  <c:v>8.9935441671352088</c:v>
                </c:pt>
                <c:pt idx="745">
                  <c:v>6.4545073080612205</c:v>
                </c:pt>
                <c:pt idx="746">
                  <c:v>8.1312560419180109</c:v>
                </c:pt>
                <c:pt idx="747">
                  <c:v>8.1312560419180109</c:v>
                </c:pt>
                <c:pt idx="748">
                  <c:v>8.1312560419180109</c:v>
                </c:pt>
                <c:pt idx="749">
                  <c:v>8.1312560419180109</c:v>
                </c:pt>
                <c:pt idx="750">
                  <c:v>8.1312560419180109</c:v>
                </c:pt>
                <c:pt idx="751">
                  <c:v>6.4545073080612205</c:v>
                </c:pt>
                <c:pt idx="752">
                  <c:v>7.3019198135358359</c:v>
                </c:pt>
                <c:pt idx="753">
                  <c:v>7.3019198135358359</c:v>
                </c:pt>
                <c:pt idx="754">
                  <c:v>8.1312560419180109</c:v>
                </c:pt>
                <c:pt idx="755">
                  <c:v>9.8670064539403377</c:v>
                </c:pt>
                <c:pt idx="756">
                  <c:v>12.343459453621808</c:v>
                </c:pt>
                <c:pt idx="757">
                  <c:v>10.723355908241299</c:v>
                </c:pt>
                <c:pt idx="758">
                  <c:v>13.119658942554</c:v>
                </c:pt>
                <c:pt idx="759">
                  <c:v>11.553503337541759</c:v>
                </c:pt>
                <c:pt idx="760">
                  <c:v>10.723355908241299</c:v>
                </c:pt>
                <c:pt idx="761">
                  <c:v>9.8670064539403377</c:v>
                </c:pt>
                <c:pt idx="762">
                  <c:v>8.9935441671352088</c:v>
                </c:pt>
                <c:pt idx="763">
                  <c:v>8.1312560419180109</c:v>
                </c:pt>
                <c:pt idx="764">
                  <c:v>8.1312560419180109</c:v>
                </c:pt>
                <c:pt idx="765">
                  <c:v>9.8670064539403377</c:v>
                </c:pt>
                <c:pt idx="766">
                  <c:v>9.8670064539403377</c:v>
                </c:pt>
                <c:pt idx="767">
                  <c:v>6.4545073080612205</c:v>
                </c:pt>
                <c:pt idx="768">
                  <c:v>8.9935441671352088</c:v>
                </c:pt>
                <c:pt idx="769">
                  <c:v>8.9935441671352088</c:v>
                </c:pt>
                <c:pt idx="770">
                  <c:v>8.9935441671352088</c:v>
                </c:pt>
                <c:pt idx="771">
                  <c:v>8.9935441671352088</c:v>
                </c:pt>
                <c:pt idx="772">
                  <c:v>8.1312560419180109</c:v>
                </c:pt>
                <c:pt idx="773">
                  <c:v>6.4545073080612205</c:v>
                </c:pt>
                <c:pt idx="774">
                  <c:v>6.4545073080612205</c:v>
                </c:pt>
                <c:pt idx="775">
                  <c:v>5.5878156194035604</c:v>
                </c:pt>
                <c:pt idx="776">
                  <c:v>7.3019198135358359</c:v>
                </c:pt>
                <c:pt idx="777">
                  <c:v>8.1312560419180109</c:v>
                </c:pt>
                <c:pt idx="778">
                  <c:v>8.1312560419180109</c:v>
                </c:pt>
                <c:pt idx="779">
                  <c:v>6.4545073080612205</c:v>
                </c:pt>
                <c:pt idx="780">
                  <c:v>7.3019198135358359</c:v>
                </c:pt>
                <c:pt idx="781">
                  <c:v>8.9935441671352088</c:v>
                </c:pt>
                <c:pt idx="782">
                  <c:v>9.8670064539403377</c:v>
                </c:pt>
                <c:pt idx="783">
                  <c:v>7.3019198135358359</c:v>
                </c:pt>
                <c:pt idx="784">
                  <c:v>8.9935441671352088</c:v>
                </c:pt>
                <c:pt idx="785">
                  <c:v>6.4545073080612205</c:v>
                </c:pt>
                <c:pt idx="786">
                  <c:v>8.1312560419180109</c:v>
                </c:pt>
                <c:pt idx="787">
                  <c:v>8.9935441671352088</c:v>
                </c:pt>
                <c:pt idx="788">
                  <c:v>7.3019198135358359</c:v>
                </c:pt>
                <c:pt idx="789">
                  <c:v>8.9935441671352088</c:v>
                </c:pt>
                <c:pt idx="790">
                  <c:v>8.1312560419180109</c:v>
                </c:pt>
                <c:pt idx="791">
                  <c:v>6.4545073080612205</c:v>
                </c:pt>
                <c:pt idx="792">
                  <c:v>8.9935441671352088</c:v>
                </c:pt>
                <c:pt idx="793">
                  <c:v>8.1312560419180109</c:v>
                </c:pt>
                <c:pt idx="794">
                  <c:v>8.1312560419180109</c:v>
                </c:pt>
                <c:pt idx="795">
                  <c:v>8.9935441671352088</c:v>
                </c:pt>
                <c:pt idx="796">
                  <c:v>8.9935441671352088</c:v>
                </c:pt>
                <c:pt idx="797">
                  <c:v>7.3019198135358359</c:v>
                </c:pt>
                <c:pt idx="798">
                  <c:v>7.3019198135358359</c:v>
                </c:pt>
                <c:pt idx="799">
                  <c:v>10.723355908241299</c:v>
                </c:pt>
                <c:pt idx="800">
                  <c:v>7.3019198135358359</c:v>
                </c:pt>
                <c:pt idx="801">
                  <c:v>8.1312560419180109</c:v>
                </c:pt>
                <c:pt idx="802">
                  <c:v>8.9935441671352088</c:v>
                </c:pt>
                <c:pt idx="803">
                  <c:v>8.1312560419180109</c:v>
                </c:pt>
                <c:pt idx="804">
                  <c:v>11.553503337541759</c:v>
                </c:pt>
                <c:pt idx="805">
                  <c:v>9.8670064539403377</c:v>
                </c:pt>
                <c:pt idx="806">
                  <c:v>8.1312560419180109</c:v>
                </c:pt>
                <c:pt idx="807">
                  <c:v>10.723355908241299</c:v>
                </c:pt>
                <c:pt idx="808">
                  <c:v>9.8670064539403377</c:v>
                </c:pt>
                <c:pt idx="809">
                  <c:v>10.723355908241299</c:v>
                </c:pt>
                <c:pt idx="810">
                  <c:v>6.4545073080612205</c:v>
                </c:pt>
                <c:pt idx="811">
                  <c:v>9.8670064539403377</c:v>
                </c:pt>
                <c:pt idx="812">
                  <c:v>6.4545073080612205</c:v>
                </c:pt>
                <c:pt idx="813">
                  <c:v>8.9935441671352088</c:v>
                </c:pt>
                <c:pt idx="814">
                  <c:v>8.9935441671352088</c:v>
                </c:pt>
                <c:pt idx="815">
                  <c:v>8.1312560419180109</c:v>
                </c:pt>
                <c:pt idx="816">
                  <c:v>8.1312560419180109</c:v>
                </c:pt>
                <c:pt idx="817">
                  <c:v>8.1312560419180109</c:v>
                </c:pt>
                <c:pt idx="818">
                  <c:v>8.9935441671352088</c:v>
                </c:pt>
                <c:pt idx="819">
                  <c:v>5.5878156194035604</c:v>
                </c:pt>
                <c:pt idx="820">
                  <c:v>5.5878156194035604</c:v>
                </c:pt>
                <c:pt idx="821">
                  <c:v>6.4545073080612205</c:v>
                </c:pt>
                <c:pt idx="822">
                  <c:v>8.9935441671352088</c:v>
                </c:pt>
                <c:pt idx="823">
                  <c:v>6.4545073080612205</c:v>
                </c:pt>
                <c:pt idx="824">
                  <c:v>8.1312560419180109</c:v>
                </c:pt>
                <c:pt idx="825">
                  <c:v>8.9935441671352088</c:v>
                </c:pt>
                <c:pt idx="826">
                  <c:v>8.1312560419180109</c:v>
                </c:pt>
                <c:pt idx="827">
                  <c:v>8.1312560419180109</c:v>
                </c:pt>
                <c:pt idx="828">
                  <c:v>8.9935441671352088</c:v>
                </c:pt>
                <c:pt idx="829">
                  <c:v>6.4545073080612205</c:v>
                </c:pt>
                <c:pt idx="830">
                  <c:v>6.4545073080612205</c:v>
                </c:pt>
                <c:pt idx="831">
                  <c:v>8.9935441671352088</c:v>
                </c:pt>
                <c:pt idx="832">
                  <c:v>7.3019198135358359</c:v>
                </c:pt>
                <c:pt idx="833">
                  <c:v>8.1312560419180109</c:v>
                </c:pt>
                <c:pt idx="834">
                  <c:v>6.4545073080612205</c:v>
                </c:pt>
                <c:pt idx="835">
                  <c:v>8.9935441671352088</c:v>
                </c:pt>
                <c:pt idx="836">
                  <c:v>8.1312560419180109</c:v>
                </c:pt>
                <c:pt idx="837">
                  <c:v>6.4545073080612205</c:v>
                </c:pt>
                <c:pt idx="838">
                  <c:v>4.7005118314546834</c:v>
                </c:pt>
                <c:pt idx="839">
                  <c:v>7.3019198135358359</c:v>
                </c:pt>
                <c:pt idx="840">
                  <c:v>7.3019198135358359</c:v>
                </c:pt>
                <c:pt idx="841">
                  <c:v>7.3019198135358359</c:v>
                </c:pt>
                <c:pt idx="842">
                  <c:v>7.3019198135358359</c:v>
                </c:pt>
                <c:pt idx="843">
                  <c:v>7.3019198135358359</c:v>
                </c:pt>
                <c:pt idx="844">
                  <c:v>7.3019198135358359</c:v>
                </c:pt>
                <c:pt idx="845">
                  <c:v>7.3019198135358359</c:v>
                </c:pt>
                <c:pt idx="846">
                  <c:v>7.3019198135358359</c:v>
                </c:pt>
                <c:pt idx="847">
                  <c:v>7.3019198135358359</c:v>
                </c:pt>
                <c:pt idx="848">
                  <c:v>7.3019198135358359</c:v>
                </c:pt>
                <c:pt idx="849">
                  <c:v>7.3019198135358359</c:v>
                </c:pt>
                <c:pt idx="850">
                  <c:v>7.3019198135358359</c:v>
                </c:pt>
                <c:pt idx="851">
                  <c:v>6.4545073080612205</c:v>
                </c:pt>
                <c:pt idx="852">
                  <c:v>6.4545073080612205</c:v>
                </c:pt>
                <c:pt idx="853">
                  <c:v>8.1312560419180109</c:v>
                </c:pt>
                <c:pt idx="854">
                  <c:v>8.9935441671352088</c:v>
                </c:pt>
                <c:pt idx="855">
                  <c:v>5.5878156194035604</c:v>
                </c:pt>
                <c:pt idx="856">
                  <c:v>5.5878156194035604</c:v>
                </c:pt>
                <c:pt idx="857">
                  <c:v>9.8670064539403377</c:v>
                </c:pt>
                <c:pt idx="858">
                  <c:v>8.9935441671352088</c:v>
                </c:pt>
                <c:pt idx="859">
                  <c:v>9.8670064539403377</c:v>
                </c:pt>
                <c:pt idx="860">
                  <c:v>9.8670064539403377</c:v>
                </c:pt>
                <c:pt idx="861">
                  <c:v>8.9935441671352088</c:v>
                </c:pt>
                <c:pt idx="862">
                  <c:v>8.1312560419180109</c:v>
                </c:pt>
                <c:pt idx="863">
                  <c:v>8.9935441671352088</c:v>
                </c:pt>
                <c:pt idx="864">
                  <c:v>7.3019198135358359</c:v>
                </c:pt>
                <c:pt idx="865">
                  <c:v>8.1312560419180109</c:v>
                </c:pt>
                <c:pt idx="866">
                  <c:v>8.1312560419180109</c:v>
                </c:pt>
                <c:pt idx="867">
                  <c:v>6.4545073080612205</c:v>
                </c:pt>
                <c:pt idx="868">
                  <c:v>8.1312560419180109</c:v>
                </c:pt>
                <c:pt idx="869">
                  <c:v>7.3019198135358359</c:v>
                </c:pt>
                <c:pt idx="870">
                  <c:v>7.3019198135358359</c:v>
                </c:pt>
                <c:pt idx="871">
                  <c:v>6.4545073080612205</c:v>
                </c:pt>
                <c:pt idx="872">
                  <c:v>8.1312560419180109</c:v>
                </c:pt>
                <c:pt idx="873">
                  <c:v>6.4545073080612205</c:v>
                </c:pt>
                <c:pt idx="874">
                  <c:v>7.3019198135358359</c:v>
                </c:pt>
                <c:pt idx="875">
                  <c:v>8.1312560419180109</c:v>
                </c:pt>
                <c:pt idx="876">
                  <c:v>7.3019198135358359</c:v>
                </c:pt>
                <c:pt idx="877">
                  <c:v>6.4545073080612205</c:v>
                </c:pt>
                <c:pt idx="878">
                  <c:v>8.9935441671352088</c:v>
                </c:pt>
                <c:pt idx="879">
                  <c:v>7.3019198135358359</c:v>
                </c:pt>
                <c:pt idx="880">
                  <c:v>6.4545073080612205</c:v>
                </c:pt>
                <c:pt idx="881">
                  <c:v>6.4545073080612205</c:v>
                </c:pt>
                <c:pt idx="882">
                  <c:v>7.3019198135358359</c:v>
                </c:pt>
                <c:pt idx="883">
                  <c:v>8.1312560419180109</c:v>
                </c:pt>
                <c:pt idx="884">
                  <c:v>7.3019198135358359</c:v>
                </c:pt>
                <c:pt idx="885">
                  <c:v>6.4545073080612205</c:v>
                </c:pt>
                <c:pt idx="886">
                  <c:v>8.1312560419180109</c:v>
                </c:pt>
                <c:pt idx="887">
                  <c:v>6.4545073080612205</c:v>
                </c:pt>
              </c:numCache>
            </c:numRef>
          </c:yVal>
          <c:smooth val="1"/>
          <c:extLst xmlns:c16r2="http://schemas.microsoft.com/office/drawing/2015/06/chart">
            <c:ext xmlns:c16="http://schemas.microsoft.com/office/drawing/2014/chart" uri="{C3380CC4-5D6E-409C-BE32-E72D297353CC}">
              <c16:uniqueId val="{00000000-325C-4923-AB5B-FBAA51C6CE1E}"/>
            </c:ext>
          </c:extLst>
        </c:ser>
        <c:dLbls>
          <c:showLegendKey val="0"/>
          <c:showVal val="0"/>
          <c:showCatName val="0"/>
          <c:showSerName val="0"/>
          <c:showPercent val="0"/>
          <c:showBubbleSize val="0"/>
        </c:dLbls>
        <c:axId val="-1454543616"/>
        <c:axId val="-1454541984"/>
      </c:scatterChart>
      <c:valAx>
        <c:axId val="-1454543616"/>
        <c:scaling>
          <c:orientation val="minMax"/>
          <c:max val="950"/>
          <c:min val="-50"/>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41984"/>
        <c:crosses val="autoZero"/>
        <c:crossBetween val="midCat"/>
        <c:majorUnit val="150"/>
      </c:valAx>
      <c:valAx>
        <c:axId val="-1454541984"/>
        <c:scaling>
          <c:orientation val="minMax"/>
          <c:max val="30"/>
          <c:min val="-15"/>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43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Water Stage Elevation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v>Q</c:v>
          </c:tx>
          <c:spPr>
            <a:ln w="19050" cap="rnd">
              <a:solidFill>
                <a:schemeClr val="accent2"/>
              </a:solidFill>
              <a:round/>
            </a:ln>
            <a:effectLst/>
          </c:spPr>
          <c:marker>
            <c:symbol val="none"/>
          </c:marker>
          <c:xVal>
            <c:strRef>
              <c:f>'RATING CURVE'!$A$2:$A$889</c:f>
              <c:strCache>
                <c:ptCount val="888"/>
                <c:pt idx="0">
                  <c:v>2020/3/25 0:00:00</c:v>
                </c:pt>
                <c:pt idx="1">
                  <c:v>2020/3/25 1:00:00</c:v>
                </c:pt>
                <c:pt idx="2">
                  <c:v>2020/3/25 2:00:00</c:v>
                </c:pt>
                <c:pt idx="3">
                  <c:v>2020/3/25 3:00:00</c:v>
                </c:pt>
                <c:pt idx="4">
                  <c:v>2020/3/25 4:00:00</c:v>
                </c:pt>
                <c:pt idx="5">
                  <c:v>2020/3/25 5:00:00</c:v>
                </c:pt>
                <c:pt idx="6">
                  <c:v>2020/3/25 6:00:00</c:v>
                </c:pt>
                <c:pt idx="7">
                  <c:v>2020/3/25 7:00:00</c:v>
                </c:pt>
                <c:pt idx="8">
                  <c:v>2020/3/25 8:00:00</c:v>
                </c:pt>
                <c:pt idx="9">
                  <c:v>2020/3/25 9:00:00</c:v>
                </c:pt>
                <c:pt idx="10">
                  <c:v>2020/3/25 10:00:00</c:v>
                </c:pt>
                <c:pt idx="11">
                  <c:v>2020/3/25 11:00:00</c:v>
                </c:pt>
                <c:pt idx="12">
                  <c:v>2020/3/25 12:00:00</c:v>
                </c:pt>
                <c:pt idx="13">
                  <c:v>2020/3/25 13:00:00</c:v>
                </c:pt>
                <c:pt idx="14">
                  <c:v>2020/3/25 14:00:00</c:v>
                </c:pt>
                <c:pt idx="15">
                  <c:v>2020/3/25 15:00:00</c:v>
                </c:pt>
                <c:pt idx="16">
                  <c:v>2020/3/25 16:00:00</c:v>
                </c:pt>
                <c:pt idx="17">
                  <c:v>2020/3/25 17:00:00</c:v>
                </c:pt>
                <c:pt idx="18">
                  <c:v>2020/3/25 18:00:00</c:v>
                </c:pt>
                <c:pt idx="19">
                  <c:v>2020/3/25 19:00:00</c:v>
                </c:pt>
                <c:pt idx="20">
                  <c:v>2020/3/25 20:00:00</c:v>
                </c:pt>
                <c:pt idx="21">
                  <c:v>2020/3/25 21:00:00</c:v>
                </c:pt>
                <c:pt idx="22">
                  <c:v>2020/3/25 22:00:00</c:v>
                </c:pt>
                <c:pt idx="23">
                  <c:v>2020/3/25 23:00:00</c:v>
                </c:pt>
                <c:pt idx="24">
                  <c:v>2020/3/26 0:00:00</c:v>
                </c:pt>
                <c:pt idx="25">
                  <c:v>2020/3/26 1:00:00</c:v>
                </c:pt>
                <c:pt idx="26">
                  <c:v>2020/3/26 2:00:00</c:v>
                </c:pt>
                <c:pt idx="27">
                  <c:v>2020/3/26 3:00:00</c:v>
                </c:pt>
                <c:pt idx="28">
                  <c:v>2020/3/26 4:00:00</c:v>
                </c:pt>
                <c:pt idx="29">
                  <c:v>2020/3/26 5:00:00</c:v>
                </c:pt>
                <c:pt idx="30">
                  <c:v>2020/3/26 6:00:00</c:v>
                </c:pt>
                <c:pt idx="31">
                  <c:v>2020/3/26 7:00:00</c:v>
                </c:pt>
                <c:pt idx="32">
                  <c:v>2020/3/26 8:00:00</c:v>
                </c:pt>
                <c:pt idx="33">
                  <c:v>2020/3/26 9:00:00</c:v>
                </c:pt>
                <c:pt idx="34">
                  <c:v>2020/3/26 10:00:00</c:v>
                </c:pt>
                <c:pt idx="35">
                  <c:v>2020/3/26 11:00:00</c:v>
                </c:pt>
                <c:pt idx="36">
                  <c:v>2020/3/26 12:00:00</c:v>
                </c:pt>
                <c:pt idx="37">
                  <c:v>2020/3/26 13:00:00</c:v>
                </c:pt>
                <c:pt idx="38">
                  <c:v>2020/3/26 14:00:00</c:v>
                </c:pt>
                <c:pt idx="39">
                  <c:v>2020/3/26 15:00:00</c:v>
                </c:pt>
                <c:pt idx="40">
                  <c:v>2020/3/26 16:00:00</c:v>
                </c:pt>
                <c:pt idx="41">
                  <c:v>2020/3/26 17:00:00</c:v>
                </c:pt>
                <c:pt idx="42">
                  <c:v>2020/3/26 18:00:00</c:v>
                </c:pt>
                <c:pt idx="43">
                  <c:v>2020/3/26 19:00:00</c:v>
                </c:pt>
                <c:pt idx="44">
                  <c:v>2020/3/26 20:00:00</c:v>
                </c:pt>
                <c:pt idx="45">
                  <c:v>2020/3/26 21:00:00</c:v>
                </c:pt>
                <c:pt idx="46">
                  <c:v>2020/3/26 22:00:00</c:v>
                </c:pt>
                <c:pt idx="47">
                  <c:v>2020/3/26 23:00:00</c:v>
                </c:pt>
                <c:pt idx="48">
                  <c:v>2020/3/27 0:00:00</c:v>
                </c:pt>
                <c:pt idx="49">
                  <c:v>2020/3/27 1:00:00</c:v>
                </c:pt>
                <c:pt idx="50">
                  <c:v>2020/3/27 2:00:00</c:v>
                </c:pt>
                <c:pt idx="51">
                  <c:v>2020/3/27 3:00:00</c:v>
                </c:pt>
                <c:pt idx="52">
                  <c:v>2020/3/27 4:00:00</c:v>
                </c:pt>
                <c:pt idx="53">
                  <c:v>2020/3/27 5:00:00</c:v>
                </c:pt>
                <c:pt idx="54">
                  <c:v>2020/3/27 6:00:00</c:v>
                </c:pt>
                <c:pt idx="55">
                  <c:v>2020/3/27 7:00:00</c:v>
                </c:pt>
                <c:pt idx="56">
                  <c:v>2020/3/27 8:00:00</c:v>
                </c:pt>
                <c:pt idx="57">
                  <c:v>2020/3/27 9:00:00</c:v>
                </c:pt>
                <c:pt idx="58">
                  <c:v>2020/3/27 10:00:00</c:v>
                </c:pt>
                <c:pt idx="59">
                  <c:v>2020/3/27 11:00:00</c:v>
                </c:pt>
                <c:pt idx="60">
                  <c:v>2020/3/27 12:00:00</c:v>
                </c:pt>
                <c:pt idx="61">
                  <c:v>2020/3/27 13:00:00</c:v>
                </c:pt>
                <c:pt idx="62">
                  <c:v>2020/3/27 14:00:00</c:v>
                </c:pt>
                <c:pt idx="63">
                  <c:v>2020/3/27 15:00:00</c:v>
                </c:pt>
                <c:pt idx="64">
                  <c:v>2020/3/27 16:00:00</c:v>
                </c:pt>
                <c:pt idx="65">
                  <c:v>2020/3/27 17:00:00</c:v>
                </c:pt>
                <c:pt idx="66">
                  <c:v>2020/3/27 18:00:00</c:v>
                </c:pt>
                <c:pt idx="67">
                  <c:v>2020/3/27 19:00:00</c:v>
                </c:pt>
                <c:pt idx="68">
                  <c:v>2020/3/27 20:00:00</c:v>
                </c:pt>
                <c:pt idx="69">
                  <c:v>2020/3/27 21:00:00</c:v>
                </c:pt>
                <c:pt idx="70">
                  <c:v>2020/3/27 22:00:00</c:v>
                </c:pt>
                <c:pt idx="71">
                  <c:v>2020/3/27 23:00:00</c:v>
                </c:pt>
                <c:pt idx="72">
                  <c:v>2020/3/28 0:00:00</c:v>
                </c:pt>
                <c:pt idx="73">
                  <c:v>2020/3/28 1:00:00</c:v>
                </c:pt>
                <c:pt idx="74">
                  <c:v>2020/3/28 2:00:00</c:v>
                </c:pt>
                <c:pt idx="75">
                  <c:v>2020/3/28 3:00:00</c:v>
                </c:pt>
                <c:pt idx="76">
                  <c:v>2020/3/28 4:00:00</c:v>
                </c:pt>
                <c:pt idx="77">
                  <c:v>2020/3/28 5:00:00</c:v>
                </c:pt>
                <c:pt idx="78">
                  <c:v>2020/3/28 6:00:00</c:v>
                </c:pt>
                <c:pt idx="79">
                  <c:v>2020/3/28 7:00:00</c:v>
                </c:pt>
                <c:pt idx="80">
                  <c:v>2020/3/28 8:00:00</c:v>
                </c:pt>
                <c:pt idx="81">
                  <c:v>2020/3/28 9:00:00</c:v>
                </c:pt>
                <c:pt idx="82">
                  <c:v>2020/3/28 10:00:00</c:v>
                </c:pt>
                <c:pt idx="83">
                  <c:v>2020/3/28 11:00:00</c:v>
                </c:pt>
                <c:pt idx="84">
                  <c:v>2020/3/28 12:00:00</c:v>
                </c:pt>
                <c:pt idx="85">
                  <c:v>2020/3/28 13:00:00</c:v>
                </c:pt>
                <c:pt idx="86">
                  <c:v>2020/3/28 14:00:00</c:v>
                </c:pt>
                <c:pt idx="87">
                  <c:v>2020/3/28 15:00:00</c:v>
                </c:pt>
                <c:pt idx="88">
                  <c:v>2020/3/28 16:00:00</c:v>
                </c:pt>
                <c:pt idx="89">
                  <c:v>2020/3/28 17:00:00</c:v>
                </c:pt>
                <c:pt idx="90">
                  <c:v>2020/3/28 18:00:00</c:v>
                </c:pt>
                <c:pt idx="91">
                  <c:v>2020/3/28 19:00:00</c:v>
                </c:pt>
                <c:pt idx="92">
                  <c:v>2020/3/28 20:00:00</c:v>
                </c:pt>
                <c:pt idx="93">
                  <c:v>2020/3/28 21:00:00</c:v>
                </c:pt>
                <c:pt idx="94">
                  <c:v>2020/3/28 22:00:00</c:v>
                </c:pt>
                <c:pt idx="95">
                  <c:v>2020/3/28 23:00:00</c:v>
                </c:pt>
                <c:pt idx="96">
                  <c:v>2020/3/29 0:00:00</c:v>
                </c:pt>
                <c:pt idx="97">
                  <c:v>2020/3/29 1:00:00</c:v>
                </c:pt>
                <c:pt idx="98">
                  <c:v>2020/3/29 2:00:00</c:v>
                </c:pt>
                <c:pt idx="99">
                  <c:v>2020/3/29 3:00:00</c:v>
                </c:pt>
                <c:pt idx="100">
                  <c:v>2020/3/29 4:00:00</c:v>
                </c:pt>
                <c:pt idx="101">
                  <c:v>2020/3/29 5:00:00</c:v>
                </c:pt>
                <c:pt idx="102">
                  <c:v>2020/3/29 6:00:00</c:v>
                </c:pt>
                <c:pt idx="103">
                  <c:v>2020/3/29 7:00:00</c:v>
                </c:pt>
                <c:pt idx="104">
                  <c:v>2020/3/29 8:00:00</c:v>
                </c:pt>
                <c:pt idx="105">
                  <c:v>2020/3/29 9:00:00</c:v>
                </c:pt>
                <c:pt idx="106">
                  <c:v>2020/3/29 10:00:00</c:v>
                </c:pt>
                <c:pt idx="107">
                  <c:v>2020/3/29 11:00:00</c:v>
                </c:pt>
                <c:pt idx="108">
                  <c:v>2020/3/29 12:00:00</c:v>
                </c:pt>
                <c:pt idx="109">
                  <c:v>2020/3/29 13:00:00</c:v>
                </c:pt>
                <c:pt idx="110">
                  <c:v>2020/3/29 14:00:00</c:v>
                </c:pt>
                <c:pt idx="111">
                  <c:v>2020/3/29 15:00:00</c:v>
                </c:pt>
                <c:pt idx="112">
                  <c:v>2020/3/29 16:00:00</c:v>
                </c:pt>
                <c:pt idx="113">
                  <c:v>2020/3/29 17:00:00</c:v>
                </c:pt>
                <c:pt idx="114">
                  <c:v>2020/3/29 18:00:00</c:v>
                </c:pt>
                <c:pt idx="115">
                  <c:v>2020/3/29 19:00:00</c:v>
                </c:pt>
                <c:pt idx="116">
                  <c:v>2020/3/29 20:00:00</c:v>
                </c:pt>
                <c:pt idx="117">
                  <c:v>2020/3/29 21:00:00</c:v>
                </c:pt>
                <c:pt idx="118">
                  <c:v>2020/3/29 22:00:00</c:v>
                </c:pt>
                <c:pt idx="119">
                  <c:v>2020/3/29 23:00:00</c:v>
                </c:pt>
                <c:pt idx="120">
                  <c:v>2020/3/30 0:00:00</c:v>
                </c:pt>
                <c:pt idx="121">
                  <c:v>2020/3/30 1:00:00</c:v>
                </c:pt>
                <c:pt idx="122">
                  <c:v>2020/3/30 2:00:00</c:v>
                </c:pt>
                <c:pt idx="123">
                  <c:v>2020/3/30 3:00:00</c:v>
                </c:pt>
                <c:pt idx="124">
                  <c:v>2020/3/30 4:00:00</c:v>
                </c:pt>
                <c:pt idx="125">
                  <c:v>2020/3/30 5:00:00</c:v>
                </c:pt>
                <c:pt idx="126">
                  <c:v>2020/3/30 6:00:00</c:v>
                </c:pt>
                <c:pt idx="127">
                  <c:v>2020/3/30 7:00:00</c:v>
                </c:pt>
                <c:pt idx="128">
                  <c:v>2020/3/30 8:00:00</c:v>
                </c:pt>
                <c:pt idx="129">
                  <c:v>2020/3/30 9:00:00</c:v>
                </c:pt>
                <c:pt idx="130">
                  <c:v>2020/3/30 10:00:00</c:v>
                </c:pt>
                <c:pt idx="131">
                  <c:v>2020/3/30 11:00:00</c:v>
                </c:pt>
                <c:pt idx="132">
                  <c:v>2020/3/30 12:00:00</c:v>
                </c:pt>
                <c:pt idx="133">
                  <c:v>2020/3/30 13:00:00</c:v>
                </c:pt>
                <c:pt idx="134">
                  <c:v>2020/3/30 14:00:00</c:v>
                </c:pt>
                <c:pt idx="135">
                  <c:v>2020/3/30 15:00:00</c:v>
                </c:pt>
                <c:pt idx="136">
                  <c:v>2020/3/30 16:00:00</c:v>
                </c:pt>
                <c:pt idx="137">
                  <c:v>2020/3/30 17:00:00</c:v>
                </c:pt>
                <c:pt idx="138">
                  <c:v>2020/3/30 18:00:00</c:v>
                </c:pt>
                <c:pt idx="139">
                  <c:v>2020/3/30 19:00:00</c:v>
                </c:pt>
                <c:pt idx="140">
                  <c:v>2020/3/30 20:00:00</c:v>
                </c:pt>
                <c:pt idx="141">
                  <c:v>2020/3/30 21:00:00</c:v>
                </c:pt>
                <c:pt idx="142">
                  <c:v>2020/3/30 22:00:00</c:v>
                </c:pt>
                <c:pt idx="143">
                  <c:v>2020/3/30 23:00:00</c:v>
                </c:pt>
                <c:pt idx="144">
                  <c:v>2020/3/31 0:00:00</c:v>
                </c:pt>
                <c:pt idx="145">
                  <c:v>2020/3/31 1:00:00</c:v>
                </c:pt>
                <c:pt idx="146">
                  <c:v>2020/3/31 2:00:00</c:v>
                </c:pt>
                <c:pt idx="147">
                  <c:v>2020/3/31 3:00:00</c:v>
                </c:pt>
                <c:pt idx="148">
                  <c:v>2020/3/31 4:00:00</c:v>
                </c:pt>
                <c:pt idx="149">
                  <c:v>2020/3/31 5:00:00</c:v>
                </c:pt>
                <c:pt idx="150">
                  <c:v>2020/3/31 6:00:00</c:v>
                </c:pt>
                <c:pt idx="151">
                  <c:v>2020/3/31 7:00:00</c:v>
                </c:pt>
                <c:pt idx="152">
                  <c:v>2020/3/31 8:00:00</c:v>
                </c:pt>
                <c:pt idx="153">
                  <c:v>2020/3/31 9:00:00</c:v>
                </c:pt>
                <c:pt idx="154">
                  <c:v>2020/3/31 10:00:00</c:v>
                </c:pt>
                <c:pt idx="155">
                  <c:v>2020/3/31 11:00:00</c:v>
                </c:pt>
                <c:pt idx="156">
                  <c:v>2020/3/31 12:00:00</c:v>
                </c:pt>
                <c:pt idx="157">
                  <c:v>2020/3/31 13:00:00</c:v>
                </c:pt>
                <c:pt idx="158">
                  <c:v>2020/3/31 14:00:00</c:v>
                </c:pt>
                <c:pt idx="159">
                  <c:v>2020/3/31 15:00:00</c:v>
                </c:pt>
                <c:pt idx="160">
                  <c:v>2020/3/31 16:00:00</c:v>
                </c:pt>
                <c:pt idx="161">
                  <c:v>2020/3/31 17:00:00</c:v>
                </c:pt>
                <c:pt idx="162">
                  <c:v>2020/3/31 18:00:00</c:v>
                </c:pt>
                <c:pt idx="163">
                  <c:v>2020/3/31 19:00:00</c:v>
                </c:pt>
                <c:pt idx="164">
                  <c:v>2020/3/31 20:00:00</c:v>
                </c:pt>
                <c:pt idx="165">
                  <c:v>2020/3/31 21:00:00</c:v>
                </c:pt>
                <c:pt idx="166">
                  <c:v>2020/3/31 22:00:00</c:v>
                </c:pt>
                <c:pt idx="167">
                  <c:v>2020/3/31 23:00:00</c:v>
                </c:pt>
                <c:pt idx="168">
                  <c:v>2020/4/1 0:00:00</c:v>
                </c:pt>
                <c:pt idx="169">
                  <c:v>2020/4/1 1:00:00</c:v>
                </c:pt>
                <c:pt idx="170">
                  <c:v>2020/4/1 2:00:00</c:v>
                </c:pt>
                <c:pt idx="171">
                  <c:v>2020/4/1 3:00:00</c:v>
                </c:pt>
                <c:pt idx="172">
                  <c:v>2020/4/1 4:00:00</c:v>
                </c:pt>
                <c:pt idx="173">
                  <c:v>2020/4/1 5:00:00</c:v>
                </c:pt>
                <c:pt idx="174">
                  <c:v>2020/4/1 6:00:00</c:v>
                </c:pt>
                <c:pt idx="175">
                  <c:v>2020/4/1 7:00:00</c:v>
                </c:pt>
                <c:pt idx="176">
                  <c:v>2020/4/1 8:00:00</c:v>
                </c:pt>
                <c:pt idx="177">
                  <c:v>2020/4/1 9:00:00</c:v>
                </c:pt>
                <c:pt idx="178">
                  <c:v>2020/4/1 10:00:00</c:v>
                </c:pt>
                <c:pt idx="179">
                  <c:v>2020/4/1 11:00:00</c:v>
                </c:pt>
                <c:pt idx="180">
                  <c:v>2020/4/1 12:00:00</c:v>
                </c:pt>
                <c:pt idx="181">
                  <c:v>2020/4/1 13:00:00</c:v>
                </c:pt>
                <c:pt idx="182">
                  <c:v>2020/4/1 14:00:00</c:v>
                </c:pt>
                <c:pt idx="183">
                  <c:v>2020/4/1 15:00:00</c:v>
                </c:pt>
                <c:pt idx="184">
                  <c:v>2020/4/1 16:00:00</c:v>
                </c:pt>
                <c:pt idx="185">
                  <c:v>2020/4/1 17:00:00</c:v>
                </c:pt>
                <c:pt idx="186">
                  <c:v>2020/4/1 18:00:00</c:v>
                </c:pt>
                <c:pt idx="187">
                  <c:v>2020/4/1 19:00:00</c:v>
                </c:pt>
                <c:pt idx="188">
                  <c:v>2020/4/1 20:00:00</c:v>
                </c:pt>
                <c:pt idx="189">
                  <c:v>2020/4/1 21:00:00</c:v>
                </c:pt>
                <c:pt idx="190">
                  <c:v>2020/4/1 22:00:00</c:v>
                </c:pt>
                <c:pt idx="191">
                  <c:v>2020/4/1 23:00:00</c:v>
                </c:pt>
                <c:pt idx="192">
                  <c:v>2020/4/2 0:00:00</c:v>
                </c:pt>
                <c:pt idx="193">
                  <c:v>2020/4/2 1:00:00</c:v>
                </c:pt>
                <c:pt idx="194">
                  <c:v>2020/4/2 2:00:00</c:v>
                </c:pt>
                <c:pt idx="195">
                  <c:v>2020/4/2 3:00:00</c:v>
                </c:pt>
                <c:pt idx="196">
                  <c:v>2020/4/2 4:00:00</c:v>
                </c:pt>
                <c:pt idx="197">
                  <c:v>2020/4/2 5:00:00</c:v>
                </c:pt>
                <c:pt idx="198">
                  <c:v>2020/4/2 6:00:00</c:v>
                </c:pt>
                <c:pt idx="199">
                  <c:v>2020/4/2 7:00:00</c:v>
                </c:pt>
                <c:pt idx="200">
                  <c:v>2020/4/2 8:00:00</c:v>
                </c:pt>
                <c:pt idx="201">
                  <c:v>2020/4/2 9:00:00</c:v>
                </c:pt>
                <c:pt idx="202">
                  <c:v>2020/4/2 10:00:00</c:v>
                </c:pt>
                <c:pt idx="203">
                  <c:v>2020/4/2 11:00:00</c:v>
                </c:pt>
                <c:pt idx="204">
                  <c:v>2020/4/2 12:00:00</c:v>
                </c:pt>
                <c:pt idx="205">
                  <c:v>2020/4/2 13:00:00</c:v>
                </c:pt>
                <c:pt idx="206">
                  <c:v>2020/4/2 14:00:00</c:v>
                </c:pt>
                <c:pt idx="207">
                  <c:v>2020/4/2 15:00:00</c:v>
                </c:pt>
                <c:pt idx="208">
                  <c:v>2020/4/2 16:00:00</c:v>
                </c:pt>
                <c:pt idx="209">
                  <c:v>2020/4/2 17:00:00</c:v>
                </c:pt>
                <c:pt idx="210">
                  <c:v>2020/4/2 18:00:00</c:v>
                </c:pt>
                <c:pt idx="211">
                  <c:v>2020/4/2 19:00:00</c:v>
                </c:pt>
                <c:pt idx="212">
                  <c:v>2020/4/2 20:00:00</c:v>
                </c:pt>
                <c:pt idx="213">
                  <c:v>2020/4/2 21:00:00</c:v>
                </c:pt>
                <c:pt idx="214">
                  <c:v>2020/4/2 22:00:00</c:v>
                </c:pt>
                <c:pt idx="215">
                  <c:v>2020/4/2 23:00:00</c:v>
                </c:pt>
                <c:pt idx="216">
                  <c:v>2020/4/3 0:00:00</c:v>
                </c:pt>
                <c:pt idx="217">
                  <c:v>2020/4/3 1:00:00</c:v>
                </c:pt>
                <c:pt idx="218">
                  <c:v>2020/4/3 2:00:00</c:v>
                </c:pt>
                <c:pt idx="219">
                  <c:v>2020/4/3 3:00:00</c:v>
                </c:pt>
                <c:pt idx="220">
                  <c:v>2020/4/3 4:00:00</c:v>
                </c:pt>
                <c:pt idx="221">
                  <c:v>2020/4/3 5:00:00</c:v>
                </c:pt>
                <c:pt idx="222">
                  <c:v>2020/4/3 6:00:00</c:v>
                </c:pt>
                <c:pt idx="223">
                  <c:v>2020/4/3 7:00:00</c:v>
                </c:pt>
                <c:pt idx="224">
                  <c:v>2020/4/3 8:00:00</c:v>
                </c:pt>
                <c:pt idx="225">
                  <c:v>2020/4/3 9:00:00</c:v>
                </c:pt>
                <c:pt idx="226">
                  <c:v>2020/4/3 10:00:00</c:v>
                </c:pt>
                <c:pt idx="227">
                  <c:v>2020/4/3 11:00:00</c:v>
                </c:pt>
                <c:pt idx="228">
                  <c:v>2020/4/3 12:00:00</c:v>
                </c:pt>
                <c:pt idx="229">
                  <c:v>2020/4/3 13:00:00</c:v>
                </c:pt>
                <c:pt idx="230">
                  <c:v>2020/4/3 14:00:00</c:v>
                </c:pt>
                <c:pt idx="231">
                  <c:v>2020/4/3 15:00:00</c:v>
                </c:pt>
                <c:pt idx="232">
                  <c:v>2020/4/3 16:00:00</c:v>
                </c:pt>
                <c:pt idx="233">
                  <c:v>2020/4/3 17:00:00</c:v>
                </c:pt>
                <c:pt idx="234">
                  <c:v>2020/4/3 18:00:00</c:v>
                </c:pt>
                <c:pt idx="235">
                  <c:v>2020/4/3 19:00:00</c:v>
                </c:pt>
                <c:pt idx="236">
                  <c:v>2020/4/3 20:00:00</c:v>
                </c:pt>
                <c:pt idx="237">
                  <c:v>2020/4/3 21:00:00</c:v>
                </c:pt>
                <c:pt idx="238">
                  <c:v>2020/4/3 22:00:00</c:v>
                </c:pt>
                <c:pt idx="239">
                  <c:v>2020/4/3 23:00:00</c:v>
                </c:pt>
                <c:pt idx="240">
                  <c:v>2020/4/4 0:00:00</c:v>
                </c:pt>
                <c:pt idx="241">
                  <c:v>2020/4/4 1:00:00</c:v>
                </c:pt>
                <c:pt idx="242">
                  <c:v>2020/4/4 2:00:00</c:v>
                </c:pt>
                <c:pt idx="243">
                  <c:v>2020/4/4 3:00:00</c:v>
                </c:pt>
                <c:pt idx="244">
                  <c:v>2020/4/4 4:00:00</c:v>
                </c:pt>
                <c:pt idx="245">
                  <c:v>2020/4/4 5:00:00</c:v>
                </c:pt>
                <c:pt idx="246">
                  <c:v>2020/4/4 6:00:00</c:v>
                </c:pt>
                <c:pt idx="247">
                  <c:v>2020/4/4 7:00:00</c:v>
                </c:pt>
                <c:pt idx="248">
                  <c:v>2020/4/4 8:00:00</c:v>
                </c:pt>
                <c:pt idx="249">
                  <c:v>2020/4/4 9:00:00</c:v>
                </c:pt>
                <c:pt idx="250">
                  <c:v>2020/4/4 10:00:00</c:v>
                </c:pt>
                <c:pt idx="251">
                  <c:v>2020/4/4 11:00:00</c:v>
                </c:pt>
                <c:pt idx="252">
                  <c:v>2020/4/4 12:00:00</c:v>
                </c:pt>
                <c:pt idx="253">
                  <c:v>2020/4/4 13:00:00</c:v>
                </c:pt>
                <c:pt idx="254">
                  <c:v>2020/4/4 14:00:00</c:v>
                </c:pt>
                <c:pt idx="255">
                  <c:v>2020/4/4 15:00:00</c:v>
                </c:pt>
                <c:pt idx="256">
                  <c:v>2020/4/4 16:00:00</c:v>
                </c:pt>
                <c:pt idx="257">
                  <c:v>2020/4/4 17:00:00</c:v>
                </c:pt>
                <c:pt idx="258">
                  <c:v>2020/4/4 18:00:00</c:v>
                </c:pt>
                <c:pt idx="259">
                  <c:v>2020/4/4 19:00:00</c:v>
                </c:pt>
                <c:pt idx="260">
                  <c:v>2020/4/4 20:00:00</c:v>
                </c:pt>
                <c:pt idx="261">
                  <c:v>2020/4/4 21:00:00</c:v>
                </c:pt>
                <c:pt idx="262">
                  <c:v>2020/4/4 22:00:00</c:v>
                </c:pt>
                <c:pt idx="263">
                  <c:v>2020/4/4 23:00:00</c:v>
                </c:pt>
                <c:pt idx="264">
                  <c:v>2020/4/5 0:00:00</c:v>
                </c:pt>
                <c:pt idx="265">
                  <c:v>2020/4/5 1:00:00</c:v>
                </c:pt>
                <c:pt idx="266">
                  <c:v>2020/4/5 2:00:00</c:v>
                </c:pt>
                <c:pt idx="267">
                  <c:v>2020/4/5 3:00:00</c:v>
                </c:pt>
                <c:pt idx="268">
                  <c:v>2020/4/5 4:00:00</c:v>
                </c:pt>
                <c:pt idx="269">
                  <c:v>2020/4/5 5:00:00</c:v>
                </c:pt>
                <c:pt idx="270">
                  <c:v>2020/4/5 6:00:00</c:v>
                </c:pt>
                <c:pt idx="271">
                  <c:v>2020/4/5 7:00:00</c:v>
                </c:pt>
                <c:pt idx="272">
                  <c:v>2020/4/5 8:00:00</c:v>
                </c:pt>
                <c:pt idx="273">
                  <c:v>2020/4/5 9:00:00</c:v>
                </c:pt>
                <c:pt idx="274">
                  <c:v>2020/4/5 10:00:00</c:v>
                </c:pt>
                <c:pt idx="275">
                  <c:v>2020/4/5 11:00:00</c:v>
                </c:pt>
                <c:pt idx="276">
                  <c:v>2020/4/5 12:00:00</c:v>
                </c:pt>
                <c:pt idx="277">
                  <c:v>2020/4/5 13:00:00</c:v>
                </c:pt>
                <c:pt idx="278">
                  <c:v>2020/4/5 14:00:00</c:v>
                </c:pt>
                <c:pt idx="279">
                  <c:v>2020/4/5 15:00:00</c:v>
                </c:pt>
                <c:pt idx="280">
                  <c:v>2020/4/5 16:00:00</c:v>
                </c:pt>
                <c:pt idx="281">
                  <c:v>2020/4/5 17:00:00</c:v>
                </c:pt>
                <c:pt idx="282">
                  <c:v>2020/4/5 18:00:00</c:v>
                </c:pt>
                <c:pt idx="283">
                  <c:v>2020/4/5 19:00:00</c:v>
                </c:pt>
                <c:pt idx="284">
                  <c:v>2020/4/5 20:00:00</c:v>
                </c:pt>
                <c:pt idx="285">
                  <c:v>2020/4/5 21:00:00</c:v>
                </c:pt>
                <c:pt idx="286">
                  <c:v>2020/4/5 22:00:00</c:v>
                </c:pt>
                <c:pt idx="287">
                  <c:v>2020/4/5 23:00:00</c:v>
                </c:pt>
                <c:pt idx="288">
                  <c:v>2020/4/6 0:00:00</c:v>
                </c:pt>
                <c:pt idx="289">
                  <c:v>2020/4/6 1:00:00</c:v>
                </c:pt>
                <c:pt idx="290">
                  <c:v>2020/4/6 2:00:00</c:v>
                </c:pt>
                <c:pt idx="291">
                  <c:v>2020/4/6 3:00:00</c:v>
                </c:pt>
                <c:pt idx="292">
                  <c:v>2020/4/6 4:00:00</c:v>
                </c:pt>
                <c:pt idx="293">
                  <c:v>2020/4/6 5:00:00</c:v>
                </c:pt>
                <c:pt idx="294">
                  <c:v>2020/4/6 6:00:00</c:v>
                </c:pt>
                <c:pt idx="295">
                  <c:v>2020/4/6 7:00:00</c:v>
                </c:pt>
                <c:pt idx="296">
                  <c:v>2020/4/6 8:00:00</c:v>
                </c:pt>
                <c:pt idx="297">
                  <c:v>2020/4/6 9:00:00</c:v>
                </c:pt>
                <c:pt idx="298">
                  <c:v>2020/4/6 10:00:00</c:v>
                </c:pt>
                <c:pt idx="299">
                  <c:v>2020/4/6 11:00:00</c:v>
                </c:pt>
                <c:pt idx="300">
                  <c:v>2020/4/6 12:00:00</c:v>
                </c:pt>
                <c:pt idx="301">
                  <c:v>2020/4/6 13:00:00</c:v>
                </c:pt>
                <c:pt idx="302">
                  <c:v>2020/4/6 14:00:00</c:v>
                </c:pt>
                <c:pt idx="303">
                  <c:v>2020/4/6 15:00:00</c:v>
                </c:pt>
                <c:pt idx="304">
                  <c:v>2020/4/6 16:00:00</c:v>
                </c:pt>
                <c:pt idx="305">
                  <c:v>2020/4/6 17:00:00</c:v>
                </c:pt>
                <c:pt idx="306">
                  <c:v>2020/4/6 18:00:00</c:v>
                </c:pt>
                <c:pt idx="307">
                  <c:v>2020/4/6 19:00:00</c:v>
                </c:pt>
                <c:pt idx="308">
                  <c:v>2020/4/6 20:00:00</c:v>
                </c:pt>
                <c:pt idx="309">
                  <c:v>2020/4/6 21:00:00</c:v>
                </c:pt>
                <c:pt idx="310">
                  <c:v>2020/4/6 22:00:00</c:v>
                </c:pt>
                <c:pt idx="311">
                  <c:v>2020/4/6 23:00:00</c:v>
                </c:pt>
                <c:pt idx="312">
                  <c:v>2020/4/7 0:00:00</c:v>
                </c:pt>
                <c:pt idx="313">
                  <c:v>2020/4/7 1:00:00</c:v>
                </c:pt>
                <c:pt idx="314">
                  <c:v>2020/4/7 2:00:00</c:v>
                </c:pt>
                <c:pt idx="315">
                  <c:v>2020/4/7 3:00:00</c:v>
                </c:pt>
                <c:pt idx="316">
                  <c:v>2020/4/7 4:00:00</c:v>
                </c:pt>
                <c:pt idx="317">
                  <c:v>2020/4/7 5:00:00</c:v>
                </c:pt>
                <c:pt idx="318">
                  <c:v>2020/4/7 6:00:00</c:v>
                </c:pt>
                <c:pt idx="319">
                  <c:v>2020/4/7 7:00:00</c:v>
                </c:pt>
                <c:pt idx="320">
                  <c:v>2020/4/7 8:00:00</c:v>
                </c:pt>
                <c:pt idx="321">
                  <c:v>2020/4/7 9:00:00</c:v>
                </c:pt>
                <c:pt idx="322">
                  <c:v>2020/4/7 10:00:00</c:v>
                </c:pt>
                <c:pt idx="323">
                  <c:v>2020/4/7 11:00:00</c:v>
                </c:pt>
                <c:pt idx="324">
                  <c:v>2020/4/7 12:00:00</c:v>
                </c:pt>
                <c:pt idx="325">
                  <c:v>2020/4/7 13:00:00</c:v>
                </c:pt>
                <c:pt idx="326">
                  <c:v>2020/4/7 14:00:00</c:v>
                </c:pt>
                <c:pt idx="327">
                  <c:v>2020/4/7 15:00:00</c:v>
                </c:pt>
                <c:pt idx="328">
                  <c:v>2020/4/7 16:00:00</c:v>
                </c:pt>
                <c:pt idx="329">
                  <c:v>2020/4/7 17:00:00</c:v>
                </c:pt>
                <c:pt idx="330">
                  <c:v>2020/4/7 18:00:00</c:v>
                </c:pt>
                <c:pt idx="331">
                  <c:v>2020/4/7 19:00:00</c:v>
                </c:pt>
                <c:pt idx="332">
                  <c:v>2020/4/7 20:00:00</c:v>
                </c:pt>
                <c:pt idx="333">
                  <c:v>2020/4/7 21:00:00</c:v>
                </c:pt>
                <c:pt idx="334">
                  <c:v>2020/4/7 22:00:00</c:v>
                </c:pt>
                <c:pt idx="335">
                  <c:v>2020/4/7 23:00:00</c:v>
                </c:pt>
                <c:pt idx="336">
                  <c:v>2020/4/8 0:00:00</c:v>
                </c:pt>
                <c:pt idx="337">
                  <c:v>2020/4/8 1:00:00</c:v>
                </c:pt>
                <c:pt idx="338">
                  <c:v>2020/4/8 2:00:00</c:v>
                </c:pt>
                <c:pt idx="339">
                  <c:v>2020/4/8 3:00:00</c:v>
                </c:pt>
                <c:pt idx="340">
                  <c:v>2020/4/8 4:00:00</c:v>
                </c:pt>
                <c:pt idx="341">
                  <c:v>2020/4/8 5:00:00</c:v>
                </c:pt>
                <c:pt idx="342">
                  <c:v>2020/4/8 6:00:00</c:v>
                </c:pt>
                <c:pt idx="343">
                  <c:v>2020/4/8 7:00:00</c:v>
                </c:pt>
                <c:pt idx="344">
                  <c:v>2020/4/8 8:00:00</c:v>
                </c:pt>
                <c:pt idx="345">
                  <c:v>2020/4/8 9:00:00</c:v>
                </c:pt>
                <c:pt idx="346">
                  <c:v>2020/4/8 10:00:00</c:v>
                </c:pt>
                <c:pt idx="347">
                  <c:v>2020/4/8 11:00:00</c:v>
                </c:pt>
                <c:pt idx="348">
                  <c:v>2020/4/8 12:00:00</c:v>
                </c:pt>
                <c:pt idx="349">
                  <c:v>2020/4/8 13:00:00</c:v>
                </c:pt>
                <c:pt idx="350">
                  <c:v>2020/4/8 14:00:00</c:v>
                </c:pt>
                <c:pt idx="351">
                  <c:v>2020/4/8 15:00:00</c:v>
                </c:pt>
                <c:pt idx="352">
                  <c:v>2020/4/8 16:00:00</c:v>
                </c:pt>
                <c:pt idx="353">
                  <c:v>2020/4/8 17:00:00</c:v>
                </c:pt>
                <c:pt idx="354">
                  <c:v>2020/4/8 18:00:00</c:v>
                </c:pt>
                <c:pt idx="355">
                  <c:v>2020/4/8 19:00:00</c:v>
                </c:pt>
                <c:pt idx="356">
                  <c:v>2020/4/8 20:00:00</c:v>
                </c:pt>
                <c:pt idx="357">
                  <c:v>2020/4/8 21:00:00</c:v>
                </c:pt>
                <c:pt idx="358">
                  <c:v>2020/4/8 22:00:00</c:v>
                </c:pt>
                <c:pt idx="359">
                  <c:v>2020/4/8 23:00:00</c:v>
                </c:pt>
                <c:pt idx="360">
                  <c:v>2020/4/9 0:00:00</c:v>
                </c:pt>
                <c:pt idx="361">
                  <c:v>2020/4/9 1:00:00</c:v>
                </c:pt>
                <c:pt idx="362">
                  <c:v>2020/4/9 2:00:00</c:v>
                </c:pt>
                <c:pt idx="363">
                  <c:v>2020/4/9 3:00:00</c:v>
                </c:pt>
                <c:pt idx="364">
                  <c:v>2020/4/9 4:00:00</c:v>
                </c:pt>
                <c:pt idx="365">
                  <c:v>2020/4/9 5:00:00</c:v>
                </c:pt>
                <c:pt idx="366">
                  <c:v>2020/4/9 6:00:00</c:v>
                </c:pt>
                <c:pt idx="367">
                  <c:v>2020/4/9 7:00:00</c:v>
                </c:pt>
                <c:pt idx="368">
                  <c:v>2020/4/9 8:00:00</c:v>
                </c:pt>
                <c:pt idx="369">
                  <c:v>2020/4/9 9:00:00</c:v>
                </c:pt>
                <c:pt idx="370">
                  <c:v>2020/4/9 10:00:00</c:v>
                </c:pt>
                <c:pt idx="371">
                  <c:v>2020/4/9 11:00:00</c:v>
                </c:pt>
                <c:pt idx="372">
                  <c:v>2020/4/9 12:00:00</c:v>
                </c:pt>
                <c:pt idx="373">
                  <c:v>2020/4/9 13:00:00</c:v>
                </c:pt>
                <c:pt idx="374">
                  <c:v>2020/4/9 14:00:00</c:v>
                </c:pt>
                <c:pt idx="375">
                  <c:v>2020/4/9 15:00:00</c:v>
                </c:pt>
                <c:pt idx="376">
                  <c:v>2020/4/9 16:00:00</c:v>
                </c:pt>
                <c:pt idx="377">
                  <c:v>2020/4/9 17:00:00</c:v>
                </c:pt>
                <c:pt idx="378">
                  <c:v>2020/4/9 18:00:00</c:v>
                </c:pt>
                <c:pt idx="379">
                  <c:v>2020/4/9 19:00:00</c:v>
                </c:pt>
                <c:pt idx="380">
                  <c:v>2020/4/9 20:00:00</c:v>
                </c:pt>
                <c:pt idx="381">
                  <c:v>2020/4/9 21:00:00</c:v>
                </c:pt>
                <c:pt idx="382">
                  <c:v>2020/4/9 22:00:00</c:v>
                </c:pt>
                <c:pt idx="383">
                  <c:v>2020/4/9 23:00:00</c:v>
                </c:pt>
                <c:pt idx="384">
                  <c:v>2020/4/10 0:00:00</c:v>
                </c:pt>
                <c:pt idx="385">
                  <c:v>2020/4/10 1:00:00</c:v>
                </c:pt>
                <c:pt idx="386">
                  <c:v>2020/4/10 2:00:00</c:v>
                </c:pt>
                <c:pt idx="387">
                  <c:v>2020/4/10 3:00:00</c:v>
                </c:pt>
                <c:pt idx="388">
                  <c:v>2020/4/10 4:00:00</c:v>
                </c:pt>
                <c:pt idx="389">
                  <c:v>2020/4/10 5:00:00</c:v>
                </c:pt>
                <c:pt idx="390">
                  <c:v>2020/4/10 6:00:00</c:v>
                </c:pt>
                <c:pt idx="391">
                  <c:v>2020/4/10 7:00:00</c:v>
                </c:pt>
                <c:pt idx="392">
                  <c:v>2020/4/10 8:00:00</c:v>
                </c:pt>
                <c:pt idx="393">
                  <c:v>2020/4/10 9:00:00</c:v>
                </c:pt>
                <c:pt idx="394">
                  <c:v>2020/4/10 10:00:00</c:v>
                </c:pt>
                <c:pt idx="395">
                  <c:v>2020/4/10 11:00:00</c:v>
                </c:pt>
                <c:pt idx="396">
                  <c:v>2020/4/10 12:00:00</c:v>
                </c:pt>
                <c:pt idx="397">
                  <c:v>2020/4/10 13:00:00</c:v>
                </c:pt>
                <c:pt idx="398">
                  <c:v>2020/4/10 14:00:00</c:v>
                </c:pt>
                <c:pt idx="399">
                  <c:v>2020/4/10 15:00:00</c:v>
                </c:pt>
                <c:pt idx="400">
                  <c:v>2020/4/10 16:00:00</c:v>
                </c:pt>
                <c:pt idx="401">
                  <c:v>2020/4/10 17:00:00</c:v>
                </c:pt>
                <c:pt idx="402">
                  <c:v>2020/4/10 18:00:00</c:v>
                </c:pt>
                <c:pt idx="403">
                  <c:v>2020/4/10 19:00:00</c:v>
                </c:pt>
                <c:pt idx="404">
                  <c:v>2020/4/10 20:00:00</c:v>
                </c:pt>
                <c:pt idx="405">
                  <c:v>2020/4/10 21:00:00</c:v>
                </c:pt>
                <c:pt idx="406">
                  <c:v>2020/4/10 22:00:00</c:v>
                </c:pt>
                <c:pt idx="407">
                  <c:v>2020/4/10 23:00:00</c:v>
                </c:pt>
                <c:pt idx="408">
                  <c:v>2020/4/11 0:00:00</c:v>
                </c:pt>
                <c:pt idx="409">
                  <c:v>2020/4/11 1:00:00</c:v>
                </c:pt>
                <c:pt idx="410">
                  <c:v>2020/4/11 2:00:00</c:v>
                </c:pt>
                <c:pt idx="411">
                  <c:v>2020/4/11 3:00:00</c:v>
                </c:pt>
                <c:pt idx="412">
                  <c:v>2020/4/11 4:00:00</c:v>
                </c:pt>
                <c:pt idx="413">
                  <c:v>2020/4/11 5:00:00</c:v>
                </c:pt>
                <c:pt idx="414">
                  <c:v>2020/4/11 6:00:00</c:v>
                </c:pt>
                <c:pt idx="415">
                  <c:v>2020/4/11 7:00:00</c:v>
                </c:pt>
                <c:pt idx="416">
                  <c:v>2020/4/11 8:00:00</c:v>
                </c:pt>
                <c:pt idx="417">
                  <c:v>2020/4/11 9:00:00</c:v>
                </c:pt>
                <c:pt idx="418">
                  <c:v>2020/4/11 10:00:00</c:v>
                </c:pt>
                <c:pt idx="419">
                  <c:v>2020/4/11 11:00:00</c:v>
                </c:pt>
                <c:pt idx="420">
                  <c:v>2020/4/11 12:00:00</c:v>
                </c:pt>
                <c:pt idx="421">
                  <c:v>2020/4/11 13:00:00</c:v>
                </c:pt>
                <c:pt idx="422">
                  <c:v>2020/4/11 14:00:00</c:v>
                </c:pt>
                <c:pt idx="423">
                  <c:v>2020/4/11 15:00:00</c:v>
                </c:pt>
                <c:pt idx="424">
                  <c:v>2020/4/11 16:00:00</c:v>
                </c:pt>
                <c:pt idx="425">
                  <c:v>2020/4/11 17:00:00</c:v>
                </c:pt>
                <c:pt idx="426">
                  <c:v>2020/4/11 18:00:00</c:v>
                </c:pt>
                <c:pt idx="427">
                  <c:v>2020/4/11 19:00:00</c:v>
                </c:pt>
                <c:pt idx="428">
                  <c:v>2020/4/11 20:00:00</c:v>
                </c:pt>
                <c:pt idx="429">
                  <c:v>2020/4/11 21:00:00</c:v>
                </c:pt>
                <c:pt idx="430">
                  <c:v>2020/4/11 22:00:00</c:v>
                </c:pt>
                <c:pt idx="431">
                  <c:v>2020/4/11 23:00:00</c:v>
                </c:pt>
                <c:pt idx="432">
                  <c:v>2020/4/12 0:00:00</c:v>
                </c:pt>
                <c:pt idx="433">
                  <c:v>2020/4/12 1:00:00</c:v>
                </c:pt>
                <c:pt idx="434">
                  <c:v>2020/4/12 2:00:00</c:v>
                </c:pt>
                <c:pt idx="435">
                  <c:v>2020/4/12 3:00:00</c:v>
                </c:pt>
                <c:pt idx="436">
                  <c:v>2020/4/12 4:00:00</c:v>
                </c:pt>
                <c:pt idx="437">
                  <c:v>2020/4/12 5:00:00</c:v>
                </c:pt>
                <c:pt idx="438">
                  <c:v>2020/4/12 6:00:00</c:v>
                </c:pt>
                <c:pt idx="439">
                  <c:v>2020/4/12 7:00:00</c:v>
                </c:pt>
                <c:pt idx="440">
                  <c:v>2020/4/12 8:00:00</c:v>
                </c:pt>
                <c:pt idx="441">
                  <c:v>2020/4/12 9:00:00</c:v>
                </c:pt>
                <c:pt idx="442">
                  <c:v>2020/4/12 10:00:00</c:v>
                </c:pt>
                <c:pt idx="443">
                  <c:v>2020/4/12 11:00:00</c:v>
                </c:pt>
                <c:pt idx="444">
                  <c:v>2020/4/12 12:00:00</c:v>
                </c:pt>
                <c:pt idx="445">
                  <c:v>2020/4/12 13:00:00</c:v>
                </c:pt>
                <c:pt idx="446">
                  <c:v>2020/4/12 14:00:00</c:v>
                </c:pt>
                <c:pt idx="447">
                  <c:v>2020/4/12 15:00:00</c:v>
                </c:pt>
                <c:pt idx="448">
                  <c:v>2020/4/12 16:00:00</c:v>
                </c:pt>
                <c:pt idx="449">
                  <c:v>2020/4/12 17:00:00</c:v>
                </c:pt>
                <c:pt idx="450">
                  <c:v>2020/4/12 18:00:00</c:v>
                </c:pt>
                <c:pt idx="451">
                  <c:v>2020/4/12 19:00:00</c:v>
                </c:pt>
                <c:pt idx="452">
                  <c:v>2020/4/12 20:00:00</c:v>
                </c:pt>
                <c:pt idx="453">
                  <c:v>2020/4/12 21:00:00</c:v>
                </c:pt>
                <c:pt idx="454">
                  <c:v>2020/4/12 22:00:00</c:v>
                </c:pt>
                <c:pt idx="455">
                  <c:v>2020/4/12 23:00:00</c:v>
                </c:pt>
                <c:pt idx="456">
                  <c:v>2020/4/13 0:00:00</c:v>
                </c:pt>
                <c:pt idx="457">
                  <c:v>2020/4/13 1:00:00</c:v>
                </c:pt>
                <c:pt idx="458">
                  <c:v>2020/4/13 2:00:00</c:v>
                </c:pt>
                <c:pt idx="459">
                  <c:v>2020/4/13 3:00:00</c:v>
                </c:pt>
                <c:pt idx="460">
                  <c:v>2020/4/13 4:00:00</c:v>
                </c:pt>
                <c:pt idx="461">
                  <c:v>2020/4/13 5:00:00</c:v>
                </c:pt>
                <c:pt idx="462">
                  <c:v>2020/4/13 6:00:00</c:v>
                </c:pt>
                <c:pt idx="463">
                  <c:v>2020/4/13 7:00:00</c:v>
                </c:pt>
                <c:pt idx="464">
                  <c:v>2020/4/13 8:00:00</c:v>
                </c:pt>
                <c:pt idx="465">
                  <c:v>2020/4/13 9:00:00</c:v>
                </c:pt>
                <c:pt idx="466">
                  <c:v>2020/4/13 10:00:00</c:v>
                </c:pt>
                <c:pt idx="467">
                  <c:v>2020/4/13 11:00:00</c:v>
                </c:pt>
                <c:pt idx="468">
                  <c:v>2020/4/13 12:00:00</c:v>
                </c:pt>
                <c:pt idx="469">
                  <c:v>2020/4/13 13:00:00</c:v>
                </c:pt>
                <c:pt idx="470">
                  <c:v>2020/4/13 14:00:00</c:v>
                </c:pt>
                <c:pt idx="471">
                  <c:v>2020/4/13 15:00:00</c:v>
                </c:pt>
                <c:pt idx="472">
                  <c:v>2020/4/13 16:00:00</c:v>
                </c:pt>
                <c:pt idx="473">
                  <c:v>2020/4/13 17:00:00</c:v>
                </c:pt>
                <c:pt idx="474">
                  <c:v>2020/4/13 18:00:00</c:v>
                </c:pt>
                <c:pt idx="475">
                  <c:v>2020/4/13 19:00:00</c:v>
                </c:pt>
                <c:pt idx="476">
                  <c:v>2020/4/13 20:00:00</c:v>
                </c:pt>
                <c:pt idx="477">
                  <c:v>2020/4/13 21:00:00</c:v>
                </c:pt>
                <c:pt idx="478">
                  <c:v>2020/4/13 22:00:00</c:v>
                </c:pt>
                <c:pt idx="479">
                  <c:v>2020/4/13 23:00:00</c:v>
                </c:pt>
                <c:pt idx="480">
                  <c:v>2020/4/14 0:00:00</c:v>
                </c:pt>
                <c:pt idx="481">
                  <c:v>2020/4/14 1:00:00</c:v>
                </c:pt>
                <c:pt idx="482">
                  <c:v>2020/4/14 2:00:00</c:v>
                </c:pt>
                <c:pt idx="483">
                  <c:v>2020/4/14 3:00:00</c:v>
                </c:pt>
                <c:pt idx="484">
                  <c:v>2020/4/14 4:00:00</c:v>
                </c:pt>
                <c:pt idx="485">
                  <c:v>2020/4/14 5:00:00</c:v>
                </c:pt>
                <c:pt idx="486">
                  <c:v>2020/4/14 6:00:00</c:v>
                </c:pt>
                <c:pt idx="487">
                  <c:v>2020/4/14 7:00:00</c:v>
                </c:pt>
                <c:pt idx="488">
                  <c:v>2020/4/14 8:00:00</c:v>
                </c:pt>
                <c:pt idx="489">
                  <c:v>2020/4/14 9:00:00</c:v>
                </c:pt>
                <c:pt idx="490">
                  <c:v>2020/4/14 10:00:00</c:v>
                </c:pt>
                <c:pt idx="491">
                  <c:v>2020/4/14 11:00:00</c:v>
                </c:pt>
                <c:pt idx="492">
                  <c:v>2020/4/14 12:00:00</c:v>
                </c:pt>
                <c:pt idx="493">
                  <c:v>2020/4/14 13:00:00</c:v>
                </c:pt>
                <c:pt idx="494">
                  <c:v>2020/4/14 14:00:00</c:v>
                </c:pt>
                <c:pt idx="495">
                  <c:v>2020/4/14 15:00:00</c:v>
                </c:pt>
                <c:pt idx="496">
                  <c:v>2020/4/14 16:00:00</c:v>
                </c:pt>
                <c:pt idx="497">
                  <c:v>2020/4/14 17:00:00</c:v>
                </c:pt>
                <c:pt idx="498">
                  <c:v>2020/4/14 18:00:00</c:v>
                </c:pt>
                <c:pt idx="499">
                  <c:v>2020/4/14 19:00:00</c:v>
                </c:pt>
                <c:pt idx="500">
                  <c:v>2020/4/14 20:00:00</c:v>
                </c:pt>
                <c:pt idx="501">
                  <c:v>2020/4/14 21:00:00</c:v>
                </c:pt>
                <c:pt idx="502">
                  <c:v>2020/4/14 22:00:00</c:v>
                </c:pt>
                <c:pt idx="503">
                  <c:v>2020/4/14 23:00:00</c:v>
                </c:pt>
                <c:pt idx="504">
                  <c:v>2020/4/15 0:00:00</c:v>
                </c:pt>
                <c:pt idx="505">
                  <c:v>2020/4/15 1:00:00</c:v>
                </c:pt>
                <c:pt idx="506">
                  <c:v>2020/4/15 2:00:00</c:v>
                </c:pt>
                <c:pt idx="507">
                  <c:v>2020/4/15 3:00:00</c:v>
                </c:pt>
                <c:pt idx="508">
                  <c:v>2020/4/15 4:00:00</c:v>
                </c:pt>
                <c:pt idx="509">
                  <c:v>2020/4/15 5:00:00</c:v>
                </c:pt>
                <c:pt idx="510">
                  <c:v>2020/4/15 6:00:00</c:v>
                </c:pt>
                <c:pt idx="511">
                  <c:v>2020/4/15 7:00:00</c:v>
                </c:pt>
                <c:pt idx="512">
                  <c:v>2020/4/15 8:00:00</c:v>
                </c:pt>
                <c:pt idx="513">
                  <c:v>2020/4/15 9:00:00</c:v>
                </c:pt>
                <c:pt idx="514">
                  <c:v>2020/4/15 10:00:00</c:v>
                </c:pt>
                <c:pt idx="515">
                  <c:v>2020/4/15 11:00:00</c:v>
                </c:pt>
                <c:pt idx="516">
                  <c:v>2020/4/15 12:00:00</c:v>
                </c:pt>
                <c:pt idx="517">
                  <c:v>2020/4/15 13:00:00</c:v>
                </c:pt>
                <c:pt idx="518">
                  <c:v>2020/4/15 14:00:00</c:v>
                </c:pt>
                <c:pt idx="519">
                  <c:v>2020/4/15 15:00:00</c:v>
                </c:pt>
                <c:pt idx="520">
                  <c:v>2020/4/15 16:00:00</c:v>
                </c:pt>
                <c:pt idx="521">
                  <c:v>2020/4/15 17:00:00</c:v>
                </c:pt>
                <c:pt idx="522">
                  <c:v>2020/4/15 18:00:00</c:v>
                </c:pt>
                <c:pt idx="523">
                  <c:v>2020/4/15 19:00:00</c:v>
                </c:pt>
                <c:pt idx="524">
                  <c:v>2020/4/15 20:00:00</c:v>
                </c:pt>
                <c:pt idx="525">
                  <c:v>2020/4/15 21:00:00</c:v>
                </c:pt>
                <c:pt idx="526">
                  <c:v>2020/4/15 22:00:00</c:v>
                </c:pt>
                <c:pt idx="527">
                  <c:v>2020/4/15 23:00:00</c:v>
                </c:pt>
                <c:pt idx="528">
                  <c:v>2020/4/16 0:00:00</c:v>
                </c:pt>
                <c:pt idx="529">
                  <c:v>2020/4/16 1:00:00</c:v>
                </c:pt>
                <c:pt idx="530">
                  <c:v>2020/4/16 2:00:00</c:v>
                </c:pt>
                <c:pt idx="531">
                  <c:v>2020/4/16 3:00:00</c:v>
                </c:pt>
                <c:pt idx="532">
                  <c:v>2020/4/16 4:00:00</c:v>
                </c:pt>
                <c:pt idx="533">
                  <c:v>2020/4/16 5:00:00</c:v>
                </c:pt>
                <c:pt idx="534">
                  <c:v>2020/4/16 6:00:00</c:v>
                </c:pt>
                <c:pt idx="535">
                  <c:v>2020/4/16 7:00:00</c:v>
                </c:pt>
                <c:pt idx="536">
                  <c:v>2020/4/16 8:00:00</c:v>
                </c:pt>
                <c:pt idx="537">
                  <c:v>2020/4/16 9:00:00</c:v>
                </c:pt>
                <c:pt idx="538">
                  <c:v>2020/4/16 10:00:00</c:v>
                </c:pt>
                <c:pt idx="539">
                  <c:v>2020/4/16 11:00:00</c:v>
                </c:pt>
                <c:pt idx="540">
                  <c:v>2020/4/16 12:00:00</c:v>
                </c:pt>
                <c:pt idx="541">
                  <c:v>2020/4/16 13:00:00</c:v>
                </c:pt>
                <c:pt idx="542">
                  <c:v>2020/4/16 14:00:00</c:v>
                </c:pt>
                <c:pt idx="543">
                  <c:v>2020/4/16 15:00:00</c:v>
                </c:pt>
                <c:pt idx="544">
                  <c:v>2020/4/16 16:00:00</c:v>
                </c:pt>
                <c:pt idx="545">
                  <c:v>2020/4/16 17:00:00</c:v>
                </c:pt>
                <c:pt idx="546">
                  <c:v>2020/4/16 18:00:00</c:v>
                </c:pt>
                <c:pt idx="547">
                  <c:v>2020/4/16 19:00:00</c:v>
                </c:pt>
                <c:pt idx="548">
                  <c:v>2020/4/16 20:00:00</c:v>
                </c:pt>
                <c:pt idx="549">
                  <c:v>2020/4/16 21:00:00</c:v>
                </c:pt>
                <c:pt idx="550">
                  <c:v>2020/4/16 22:00:00</c:v>
                </c:pt>
                <c:pt idx="551">
                  <c:v>2020/4/16 23:00:00</c:v>
                </c:pt>
                <c:pt idx="552">
                  <c:v>2020/4/17 0:00:00</c:v>
                </c:pt>
                <c:pt idx="553">
                  <c:v>2020/4/17 1:00:00</c:v>
                </c:pt>
                <c:pt idx="554">
                  <c:v>2020/4/17 2:00:00</c:v>
                </c:pt>
                <c:pt idx="555">
                  <c:v>2020/4/17 3:00:00</c:v>
                </c:pt>
                <c:pt idx="556">
                  <c:v>2020/4/17 4:00:00</c:v>
                </c:pt>
                <c:pt idx="557">
                  <c:v>2020/4/17 5:00:00</c:v>
                </c:pt>
                <c:pt idx="558">
                  <c:v>2020/4/17 6:00:00</c:v>
                </c:pt>
                <c:pt idx="559">
                  <c:v>2020/4/17 7:00:00</c:v>
                </c:pt>
                <c:pt idx="560">
                  <c:v>2020/4/17 8:00:00</c:v>
                </c:pt>
                <c:pt idx="561">
                  <c:v>2020/4/17 9:00:00</c:v>
                </c:pt>
                <c:pt idx="562">
                  <c:v>2020/4/17 10:00:00</c:v>
                </c:pt>
                <c:pt idx="563">
                  <c:v>2020/4/17 11:00:00</c:v>
                </c:pt>
                <c:pt idx="564">
                  <c:v>2020/4/17 12:00:00</c:v>
                </c:pt>
                <c:pt idx="565">
                  <c:v>2020/4/17 13:00:00</c:v>
                </c:pt>
                <c:pt idx="566">
                  <c:v>2020/4/17 14:00:00</c:v>
                </c:pt>
                <c:pt idx="567">
                  <c:v>2020/4/17 15:00:00</c:v>
                </c:pt>
                <c:pt idx="568">
                  <c:v>2020/4/17 16:00:00</c:v>
                </c:pt>
                <c:pt idx="569">
                  <c:v>2020/4/17 17:00:00</c:v>
                </c:pt>
                <c:pt idx="570">
                  <c:v>2020/4/17 18:00:00</c:v>
                </c:pt>
                <c:pt idx="571">
                  <c:v>2020/4/17 19:00:00</c:v>
                </c:pt>
                <c:pt idx="572">
                  <c:v>2020/4/17 20:00:00</c:v>
                </c:pt>
                <c:pt idx="573">
                  <c:v>2020/4/17 21:00:00</c:v>
                </c:pt>
                <c:pt idx="574">
                  <c:v>2020/4/17 22:00:00</c:v>
                </c:pt>
                <c:pt idx="575">
                  <c:v>2020/4/17 23:00:00</c:v>
                </c:pt>
                <c:pt idx="576">
                  <c:v>2020/4/18 0:00:00</c:v>
                </c:pt>
                <c:pt idx="577">
                  <c:v>2020/4/18 1:00:00</c:v>
                </c:pt>
                <c:pt idx="578">
                  <c:v>2020/4/18 2:00:00</c:v>
                </c:pt>
                <c:pt idx="579">
                  <c:v>2020/4/18 3:00:00</c:v>
                </c:pt>
                <c:pt idx="580">
                  <c:v>2020/4/18 4:00:00</c:v>
                </c:pt>
                <c:pt idx="581">
                  <c:v>2020/4/18 5:00:00</c:v>
                </c:pt>
                <c:pt idx="582">
                  <c:v>2020/4/18 6:00:00</c:v>
                </c:pt>
                <c:pt idx="583">
                  <c:v>2020/4/18 7:00:00</c:v>
                </c:pt>
                <c:pt idx="584">
                  <c:v>2020/4/18 8:00:00</c:v>
                </c:pt>
                <c:pt idx="585">
                  <c:v>2020/4/18 9:00:00</c:v>
                </c:pt>
                <c:pt idx="586">
                  <c:v>2020/4/18 10:00:00</c:v>
                </c:pt>
                <c:pt idx="587">
                  <c:v>2020/4/18 11:00:00</c:v>
                </c:pt>
                <c:pt idx="588">
                  <c:v>2020/4/18 12:00:00</c:v>
                </c:pt>
                <c:pt idx="589">
                  <c:v>2020/4/18 13:00:00</c:v>
                </c:pt>
                <c:pt idx="590">
                  <c:v>2020/4/18 14:00:00</c:v>
                </c:pt>
                <c:pt idx="591">
                  <c:v>2020/4/18 15:00:00</c:v>
                </c:pt>
                <c:pt idx="592">
                  <c:v>2020/4/18 16:00:00</c:v>
                </c:pt>
                <c:pt idx="593">
                  <c:v>2020/4/18 17:00:00</c:v>
                </c:pt>
                <c:pt idx="594">
                  <c:v>2020/4/18 18:00:00</c:v>
                </c:pt>
                <c:pt idx="595">
                  <c:v>2020/4/18 19:00:00</c:v>
                </c:pt>
                <c:pt idx="596">
                  <c:v>2020/4/18 20:00:00</c:v>
                </c:pt>
                <c:pt idx="597">
                  <c:v>2020/4/18 21:00:00</c:v>
                </c:pt>
                <c:pt idx="598">
                  <c:v>2020/4/18 22:00:00</c:v>
                </c:pt>
                <c:pt idx="599">
                  <c:v>2020/4/18 23:00:00</c:v>
                </c:pt>
                <c:pt idx="600">
                  <c:v>2020/4/19 0:00:00</c:v>
                </c:pt>
                <c:pt idx="601">
                  <c:v>2020/4/19 1:00:00</c:v>
                </c:pt>
                <c:pt idx="602">
                  <c:v>2020/4/19 2:00:00</c:v>
                </c:pt>
                <c:pt idx="603">
                  <c:v>2020/4/19 3:00:00</c:v>
                </c:pt>
                <c:pt idx="604">
                  <c:v>2020/4/19 4:00:00</c:v>
                </c:pt>
                <c:pt idx="605">
                  <c:v>2020/4/19 5:00:00</c:v>
                </c:pt>
                <c:pt idx="606">
                  <c:v>2020/4/19 6:00:00</c:v>
                </c:pt>
                <c:pt idx="607">
                  <c:v>2020/4/19 7:00:00</c:v>
                </c:pt>
                <c:pt idx="608">
                  <c:v>2020/4/19 8:00:00</c:v>
                </c:pt>
                <c:pt idx="609">
                  <c:v>2020/4/19 9:00:00</c:v>
                </c:pt>
                <c:pt idx="610">
                  <c:v>2020/4/19 10:00:00</c:v>
                </c:pt>
                <c:pt idx="611">
                  <c:v>2020/4/19 11:00:00</c:v>
                </c:pt>
                <c:pt idx="612">
                  <c:v>2020/4/19 12:00:00</c:v>
                </c:pt>
                <c:pt idx="613">
                  <c:v>2020/4/19 13:00:00</c:v>
                </c:pt>
                <c:pt idx="614">
                  <c:v>2020/4/19 14:00:00</c:v>
                </c:pt>
                <c:pt idx="615">
                  <c:v>2020/4/19 15:00:00</c:v>
                </c:pt>
                <c:pt idx="616">
                  <c:v>2020/4/19 16:00:00</c:v>
                </c:pt>
                <c:pt idx="617">
                  <c:v>2020/4/19 17:00:00</c:v>
                </c:pt>
                <c:pt idx="618">
                  <c:v>2020/4/19 18:00:00</c:v>
                </c:pt>
                <c:pt idx="619">
                  <c:v>2020/4/19 19:00:00</c:v>
                </c:pt>
                <c:pt idx="620">
                  <c:v>2020/4/19 20:00:00</c:v>
                </c:pt>
                <c:pt idx="621">
                  <c:v>2020/4/19 21:00:00</c:v>
                </c:pt>
                <c:pt idx="622">
                  <c:v>2020/4/19 22:00:00</c:v>
                </c:pt>
                <c:pt idx="623">
                  <c:v>2020/4/19 23:00:00</c:v>
                </c:pt>
                <c:pt idx="624">
                  <c:v>2020/4/20 0:00:00</c:v>
                </c:pt>
                <c:pt idx="625">
                  <c:v>2020/4/20 1:00:00</c:v>
                </c:pt>
                <c:pt idx="626">
                  <c:v>2020/4/20 2:00:00</c:v>
                </c:pt>
                <c:pt idx="627">
                  <c:v>2020/4/20 3:00:00</c:v>
                </c:pt>
                <c:pt idx="628">
                  <c:v>2020/4/20 4:00:00</c:v>
                </c:pt>
                <c:pt idx="629">
                  <c:v>2020/4/20 5:00:00</c:v>
                </c:pt>
                <c:pt idx="630">
                  <c:v>2020/4/20 6:00:00</c:v>
                </c:pt>
                <c:pt idx="631">
                  <c:v>2020/4/20 7:00:00</c:v>
                </c:pt>
                <c:pt idx="632">
                  <c:v>2020/4/20 8:00:00</c:v>
                </c:pt>
                <c:pt idx="633">
                  <c:v>2020/4/20 9:00:00</c:v>
                </c:pt>
                <c:pt idx="634">
                  <c:v>2020/4/20 10:00:00</c:v>
                </c:pt>
                <c:pt idx="635">
                  <c:v>2020/4/20 11:00:00</c:v>
                </c:pt>
                <c:pt idx="636">
                  <c:v>2020/4/20 12:00:00</c:v>
                </c:pt>
                <c:pt idx="637">
                  <c:v>2020/4/20 13:00:00</c:v>
                </c:pt>
                <c:pt idx="638">
                  <c:v>2020/4/20 14:00:00</c:v>
                </c:pt>
                <c:pt idx="639">
                  <c:v>2020/4/20 15:00:00</c:v>
                </c:pt>
                <c:pt idx="640">
                  <c:v>2020/4/20 16:00:00</c:v>
                </c:pt>
                <c:pt idx="641">
                  <c:v>2020/4/20 17:00:00</c:v>
                </c:pt>
                <c:pt idx="642">
                  <c:v>2020/4/20 18:00:00</c:v>
                </c:pt>
                <c:pt idx="643">
                  <c:v>2020/4/20 19:00:00</c:v>
                </c:pt>
                <c:pt idx="644">
                  <c:v>2020/4/20 20:00:00</c:v>
                </c:pt>
                <c:pt idx="645">
                  <c:v>2020/4/20 21:00:00</c:v>
                </c:pt>
                <c:pt idx="646">
                  <c:v>2020/4/20 22:00:00</c:v>
                </c:pt>
                <c:pt idx="647">
                  <c:v>2020/4/20 23:00:00</c:v>
                </c:pt>
                <c:pt idx="648">
                  <c:v>2020/4/21 0:00:00</c:v>
                </c:pt>
                <c:pt idx="649">
                  <c:v>2020/4/21 1:00:00</c:v>
                </c:pt>
                <c:pt idx="650">
                  <c:v>2020/4/21 2:00:00</c:v>
                </c:pt>
                <c:pt idx="651">
                  <c:v>2020/4/21 3:00:00</c:v>
                </c:pt>
                <c:pt idx="652">
                  <c:v>2020/4/21 4:00:00</c:v>
                </c:pt>
                <c:pt idx="653">
                  <c:v>2020/4/21 5:00:00</c:v>
                </c:pt>
                <c:pt idx="654">
                  <c:v>2020/4/21 6:00:00</c:v>
                </c:pt>
                <c:pt idx="655">
                  <c:v>2020/4/21 7:00:00</c:v>
                </c:pt>
                <c:pt idx="656">
                  <c:v>2020/4/21 8:00:00</c:v>
                </c:pt>
                <c:pt idx="657">
                  <c:v>2020/4/21 9:00:00</c:v>
                </c:pt>
                <c:pt idx="658">
                  <c:v>2020/4/21 10:00:00</c:v>
                </c:pt>
                <c:pt idx="659">
                  <c:v>2020/4/21 11:00:00</c:v>
                </c:pt>
                <c:pt idx="660">
                  <c:v>2020/4/21 12:00:00</c:v>
                </c:pt>
                <c:pt idx="661">
                  <c:v>2020/4/21 13:00:00</c:v>
                </c:pt>
                <c:pt idx="662">
                  <c:v>2020/4/21 14:00:00</c:v>
                </c:pt>
                <c:pt idx="663">
                  <c:v>2020/4/21 15:00:00</c:v>
                </c:pt>
                <c:pt idx="664">
                  <c:v>2020/4/21 16:00:00</c:v>
                </c:pt>
                <c:pt idx="665">
                  <c:v>2020/4/21 17:00:00</c:v>
                </c:pt>
                <c:pt idx="666">
                  <c:v>2020/4/21 18:00:00</c:v>
                </c:pt>
                <c:pt idx="667">
                  <c:v>2020/4/21 19:00:00</c:v>
                </c:pt>
                <c:pt idx="668">
                  <c:v>2020/4/21 20:00:00</c:v>
                </c:pt>
                <c:pt idx="669">
                  <c:v>2020/4/21 21:00:00</c:v>
                </c:pt>
                <c:pt idx="670">
                  <c:v>2020/4/21 22:00:00</c:v>
                </c:pt>
                <c:pt idx="671">
                  <c:v>2020/4/21 23:00:00</c:v>
                </c:pt>
                <c:pt idx="672">
                  <c:v>2020/4/22 0:00:00</c:v>
                </c:pt>
                <c:pt idx="673">
                  <c:v>2020/4/22 1:00:00</c:v>
                </c:pt>
                <c:pt idx="674">
                  <c:v>2020/4/22 2:00:00</c:v>
                </c:pt>
                <c:pt idx="675">
                  <c:v>2020/4/22 3:00:00</c:v>
                </c:pt>
                <c:pt idx="676">
                  <c:v>2020/4/22 4:00:00</c:v>
                </c:pt>
                <c:pt idx="677">
                  <c:v>2020/4/22 5:00:00</c:v>
                </c:pt>
                <c:pt idx="678">
                  <c:v>2020/4/22 6:00:00</c:v>
                </c:pt>
                <c:pt idx="679">
                  <c:v>2020/4/22 7:00:00</c:v>
                </c:pt>
                <c:pt idx="680">
                  <c:v>2020/4/22 8:00:00</c:v>
                </c:pt>
                <c:pt idx="681">
                  <c:v>2020/4/22 9:00:00</c:v>
                </c:pt>
                <c:pt idx="682">
                  <c:v>2020/4/22 10:00:00</c:v>
                </c:pt>
                <c:pt idx="683">
                  <c:v>2020/4/22 11:00:00</c:v>
                </c:pt>
                <c:pt idx="684">
                  <c:v>2020/4/22 12:00:00</c:v>
                </c:pt>
                <c:pt idx="685">
                  <c:v>2020/4/22 13:00:00</c:v>
                </c:pt>
                <c:pt idx="686">
                  <c:v>2020/4/22 14:00:00</c:v>
                </c:pt>
                <c:pt idx="687">
                  <c:v>2020/4/22 15:00:00</c:v>
                </c:pt>
                <c:pt idx="688">
                  <c:v>2020/4/22 16:00:00</c:v>
                </c:pt>
                <c:pt idx="689">
                  <c:v>2020/4/22 17:00:00</c:v>
                </c:pt>
                <c:pt idx="690">
                  <c:v>2020/4/22 18:00:00</c:v>
                </c:pt>
                <c:pt idx="691">
                  <c:v>2020/4/22 19:00:00</c:v>
                </c:pt>
                <c:pt idx="692">
                  <c:v>2020/4/22 20:00:00</c:v>
                </c:pt>
                <c:pt idx="693">
                  <c:v>2020/4/22 21:00:00</c:v>
                </c:pt>
                <c:pt idx="694">
                  <c:v>2020/4/22 22:00:00</c:v>
                </c:pt>
                <c:pt idx="695">
                  <c:v>2020/4/22 23:00:00</c:v>
                </c:pt>
                <c:pt idx="696">
                  <c:v>2020/4/23 0:00:00</c:v>
                </c:pt>
                <c:pt idx="697">
                  <c:v>2020/4/23 1:00:00</c:v>
                </c:pt>
                <c:pt idx="698">
                  <c:v>2020/4/23 2:00:00</c:v>
                </c:pt>
                <c:pt idx="699">
                  <c:v>2020/4/23 3:00:00</c:v>
                </c:pt>
                <c:pt idx="700">
                  <c:v>2020/4/23 4:00:00</c:v>
                </c:pt>
                <c:pt idx="701">
                  <c:v>2020/4/23 5:00:00</c:v>
                </c:pt>
                <c:pt idx="702">
                  <c:v>2020/4/23 6:00:00</c:v>
                </c:pt>
                <c:pt idx="703">
                  <c:v>2020/4/23 7:00:00</c:v>
                </c:pt>
                <c:pt idx="704">
                  <c:v>2020/4/23 8:00:00</c:v>
                </c:pt>
                <c:pt idx="705">
                  <c:v>2020/4/23 9:00:00</c:v>
                </c:pt>
                <c:pt idx="706">
                  <c:v>2020/4/23 10:00:00</c:v>
                </c:pt>
                <c:pt idx="707">
                  <c:v>2020/4/23 11:00:00</c:v>
                </c:pt>
                <c:pt idx="708">
                  <c:v>2020/4/23 12:00:00</c:v>
                </c:pt>
                <c:pt idx="709">
                  <c:v>2020/4/23 13:00:00</c:v>
                </c:pt>
                <c:pt idx="710">
                  <c:v>2020/4/23 14:00:00</c:v>
                </c:pt>
                <c:pt idx="711">
                  <c:v>2020/4/23 15:00:00</c:v>
                </c:pt>
                <c:pt idx="712">
                  <c:v>2020/4/23 16:00:00</c:v>
                </c:pt>
                <c:pt idx="713">
                  <c:v>2020/4/23 17:00:00</c:v>
                </c:pt>
                <c:pt idx="714">
                  <c:v>2020/4/23 18:00:00</c:v>
                </c:pt>
                <c:pt idx="715">
                  <c:v>2020/4/23 19:00:00</c:v>
                </c:pt>
                <c:pt idx="716">
                  <c:v>2020/4/23 20:00:00</c:v>
                </c:pt>
                <c:pt idx="717">
                  <c:v>2020/4/23 21:00:00</c:v>
                </c:pt>
                <c:pt idx="718">
                  <c:v>2020/4/23 22:00:00</c:v>
                </c:pt>
                <c:pt idx="719">
                  <c:v>2020/4/23 23:00:00</c:v>
                </c:pt>
                <c:pt idx="720">
                  <c:v>2020/4/24 0:00:00</c:v>
                </c:pt>
                <c:pt idx="721">
                  <c:v>2020/4/24 1:00:00</c:v>
                </c:pt>
                <c:pt idx="722">
                  <c:v>2020/4/24 2:00:00</c:v>
                </c:pt>
                <c:pt idx="723">
                  <c:v>2020/4/24 3:00:00</c:v>
                </c:pt>
                <c:pt idx="724">
                  <c:v>2020/4/24 4:00:00</c:v>
                </c:pt>
                <c:pt idx="725">
                  <c:v>2020/4/24 5:00:00</c:v>
                </c:pt>
                <c:pt idx="726">
                  <c:v>2020/4/24 6:00:00</c:v>
                </c:pt>
                <c:pt idx="727">
                  <c:v>2020/4/24 7:00:00</c:v>
                </c:pt>
                <c:pt idx="728">
                  <c:v>2020/4/24 8:00:00</c:v>
                </c:pt>
                <c:pt idx="729">
                  <c:v>2020/4/24 9:00:00</c:v>
                </c:pt>
                <c:pt idx="730">
                  <c:v>2020/4/24 10:00:00</c:v>
                </c:pt>
                <c:pt idx="731">
                  <c:v>2020/4/24 11:00:00</c:v>
                </c:pt>
                <c:pt idx="732">
                  <c:v>2020/4/24 12:00:00</c:v>
                </c:pt>
                <c:pt idx="733">
                  <c:v>2020/4/24 13:00:00</c:v>
                </c:pt>
                <c:pt idx="734">
                  <c:v>2020/4/24 14:00:00</c:v>
                </c:pt>
                <c:pt idx="735">
                  <c:v>2020/4/24 15:00:00</c:v>
                </c:pt>
                <c:pt idx="736">
                  <c:v>2020/4/24 16:00:00</c:v>
                </c:pt>
                <c:pt idx="737">
                  <c:v>2020/4/24 17:00:00</c:v>
                </c:pt>
                <c:pt idx="738">
                  <c:v>2020/4/24 18:00:00</c:v>
                </c:pt>
                <c:pt idx="739">
                  <c:v>2020/4/24 19:00:00</c:v>
                </c:pt>
                <c:pt idx="740">
                  <c:v>2020/4/24 20:00:00</c:v>
                </c:pt>
                <c:pt idx="741">
                  <c:v>2020/4/24 21:00:00</c:v>
                </c:pt>
                <c:pt idx="742">
                  <c:v>2020/4/24 22:00:00</c:v>
                </c:pt>
                <c:pt idx="743">
                  <c:v>2020/4/24 23:00:00</c:v>
                </c:pt>
                <c:pt idx="744">
                  <c:v>2020/4/25 0:00:00</c:v>
                </c:pt>
                <c:pt idx="745">
                  <c:v>2020/4/25 1:00:00</c:v>
                </c:pt>
                <c:pt idx="746">
                  <c:v>2020/4/25 2:00:00</c:v>
                </c:pt>
                <c:pt idx="747">
                  <c:v>2020/4/25 3:00:00</c:v>
                </c:pt>
                <c:pt idx="748">
                  <c:v>2020/4/25 4:00:00</c:v>
                </c:pt>
                <c:pt idx="749">
                  <c:v>2020/4/25 5:00:00</c:v>
                </c:pt>
                <c:pt idx="750">
                  <c:v>2020/4/25 6:00:00</c:v>
                </c:pt>
                <c:pt idx="751">
                  <c:v>2020/4/25 7:00:00</c:v>
                </c:pt>
                <c:pt idx="752">
                  <c:v>2020/4/25 8:00:00</c:v>
                </c:pt>
                <c:pt idx="753">
                  <c:v>2020/4/25 9:00:00</c:v>
                </c:pt>
                <c:pt idx="754">
                  <c:v>2020/4/25 10:00:00</c:v>
                </c:pt>
                <c:pt idx="755">
                  <c:v>2020/4/25 11:00:00</c:v>
                </c:pt>
                <c:pt idx="756">
                  <c:v>2020/4/25 12:00:00</c:v>
                </c:pt>
                <c:pt idx="757">
                  <c:v>2020/4/25 13:00:00</c:v>
                </c:pt>
                <c:pt idx="758">
                  <c:v>2020/4/25 14:00:00</c:v>
                </c:pt>
                <c:pt idx="759">
                  <c:v>2020/4/25 15:00:00</c:v>
                </c:pt>
                <c:pt idx="760">
                  <c:v>2020/4/25 16:00:00</c:v>
                </c:pt>
                <c:pt idx="761">
                  <c:v>2020/4/25 17:00:00</c:v>
                </c:pt>
                <c:pt idx="762">
                  <c:v>2020/4/25 18:00:00</c:v>
                </c:pt>
                <c:pt idx="763">
                  <c:v>2020/4/25 19:00:00</c:v>
                </c:pt>
                <c:pt idx="764">
                  <c:v>2020/4/25 20:00:00</c:v>
                </c:pt>
                <c:pt idx="765">
                  <c:v>2020/4/25 21:00:00</c:v>
                </c:pt>
                <c:pt idx="766">
                  <c:v>2020/4/25 22:00:00</c:v>
                </c:pt>
                <c:pt idx="767">
                  <c:v>2020/4/25 23:00:00</c:v>
                </c:pt>
                <c:pt idx="768">
                  <c:v>2020/4/26 0:00:00</c:v>
                </c:pt>
                <c:pt idx="769">
                  <c:v>2020/4/26 1:00:00</c:v>
                </c:pt>
                <c:pt idx="770">
                  <c:v>2020/4/26 2:00:00</c:v>
                </c:pt>
                <c:pt idx="771">
                  <c:v>2020/4/26 3:00:00</c:v>
                </c:pt>
                <c:pt idx="772">
                  <c:v>2020/4/26 4:00:00</c:v>
                </c:pt>
                <c:pt idx="773">
                  <c:v>2020/4/26 5:00:00</c:v>
                </c:pt>
                <c:pt idx="774">
                  <c:v>2020/4/26 6:00:00</c:v>
                </c:pt>
                <c:pt idx="775">
                  <c:v>2020/4/26 7:00:00</c:v>
                </c:pt>
                <c:pt idx="776">
                  <c:v>2020/4/26 8:00:00</c:v>
                </c:pt>
                <c:pt idx="777">
                  <c:v>2020/4/26 9:00:00</c:v>
                </c:pt>
                <c:pt idx="778">
                  <c:v>2020/4/26 10:00:00</c:v>
                </c:pt>
                <c:pt idx="779">
                  <c:v>2020/4/26 11:00:00</c:v>
                </c:pt>
                <c:pt idx="780">
                  <c:v>2020/4/26 12:00:00</c:v>
                </c:pt>
                <c:pt idx="781">
                  <c:v>2020/4/26 13:00:00</c:v>
                </c:pt>
                <c:pt idx="782">
                  <c:v>2020/4/26 14:00:00</c:v>
                </c:pt>
                <c:pt idx="783">
                  <c:v>2020/4/26 15:00:00</c:v>
                </c:pt>
                <c:pt idx="784">
                  <c:v>2020/4/26 16:00:00</c:v>
                </c:pt>
                <c:pt idx="785">
                  <c:v>2020/4/26 17:00:00</c:v>
                </c:pt>
                <c:pt idx="786">
                  <c:v>2020/4/26 18:00:00</c:v>
                </c:pt>
                <c:pt idx="787">
                  <c:v>2020/4/26 19:00:00</c:v>
                </c:pt>
                <c:pt idx="788">
                  <c:v>2020/4/26 20:00:00</c:v>
                </c:pt>
                <c:pt idx="789">
                  <c:v>2020/4/26 21:00:00</c:v>
                </c:pt>
                <c:pt idx="790">
                  <c:v>2020/4/26 22:00:00</c:v>
                </c:pt>
                <c:pt idx="791">
                  <c:v>2020/4/26 23:00:00</c:v>
                </c:pt>
                <c:pt idx="792">
                  <c:v>2020/4/27 0:00:00</c:v>
                </c:pt>
                <c:pt idx="793">
                  <c:v>2020/4/27 1:00:00</c:v>
                </c:pt>
                <c:pt idx="794">
                  <c:v>2020/4/27 2:00:00</c:v>
                </c:pt>
                <c:pt idx="795">
                  <c:v>2020/4/27 3:00:00</c:v>
                </c:pt>
                <c:pt idx="796">
                  <c:v>2020/4/27 4:00:00</c:v>
                </c:pt>
                <c:pt idx="797">
                  <c:v>2020/4/27 5:00:00</c:v>
                </c:pt>
                <c:pt idx="798">
                  <c:v>2020/4/27 6:00:00</c:v>
                </c:pt>
                <c:pt idx="799">
                  <c:v>2020/4/27 7:00:00</c:v>
                </c:pt>
                <c:pt idx="800">
                  <c:v>2020/4/27 8:00:00</c:v>
                </c:pt>
                <c:pt idx="801">
                  <c:v>2020/4/27 9:00:00</c:v>
                </c:pt>
                <c:pt idx="802">
                  <c:v>2020/4/27 10:00:00</c:v>
                </c:pt>
                <c:pt idx="803">
                  <c:v>2020/4/27 11:00:00</c:v>
                </c:pt>
                <c:pt idx="804">
                  <c:v>2020/4/27 12:00:00</c:v>
                </c:pt>
                <c:pt idx="805">
                  <c:v>2020/4/27 13:00:00</c:v>
                </c:pt>
                <c:pt idx="806">
                  <c:v>2020/4/27 14:00:00</c:v>
                </c:pt>
                <c:pt idx="807">
                  <c:v>2020/4/27 15:00:00</c:v>
                </c:pt>
                <c:pt idx="808">
                  <c:v>2020/4/27 16:00:00</c:v>
                </c:pt>
                <c:pt idx="809">
                  <c:v>2020/4/27 17:00:00</c:v>
                </c:pt>
                <c:pt idx="810">
                  <c:v>2020/4/27 18:00:00</c:v>
                </c:pt>
                <c:pt idx="811">
                  <c:v>2020/4/27 19:00:00</c:v>
                </c:pt>
                <c:pt idx="812">
                  <c:v>2020/4/27 20:00:00</c:v>
                </c:pt>
                <c:pt idx="813">
                  <c:v>2020/4/27 21:00:00</c:v>
                </c:pt>
                <c:pt idx="814">
                  <c:v>2020/4/27 22:00:00</c:v>
                </c:pt>
                <c:pt idx="815">
                  <c:v>2020/4/27 23:00:00</c:v>
                </c:pt>
                <c:pt idx="816">
                  <c:v>2020/4/28 0:00:00</c:v>
                </c:pt>
                <c:pt idx="817">
                  <c:v>2020/4/28 1:00:00</c:v>
                </c:pt>
                <c:pt idx="818">
                  <c:v>2020/4/28 2:00:00</c:v>
                </c:pt>
                <c:pt idx="819">
                  <c:v>2020/4/28 3:00:00</c:v>
                </c:pt>
                <c:pt idx="820">
                  <c:v>2020/4/28 4:00:00</c:v>
                </c:pt>
                <c:pt idx="821">
                  <c:v>2020/4/28 5:00:00</c:v>
                </c:pt>
                <c:pt idx="822">
                  <c:v>2020/4/28 6:00:00</c:v>
                </c:pt>
                <c:pt idx="823">
                  <c:v>2020/4/28 7:00:00</c:v>
                </c:pt>
                <c:pt idx="824">
                  <c:v>2020/4/28 8:00:00</c:v>
                </c:pt>
                <c:pt idx="825">
                  <c:v>2020/4/28 9:00:00</c:v>
                </c:pt>
                <c:pt idx="826">
                  <c:v>2020/4/28 10:00:00</c:v>
                </c:pt>
                <c:pt idx="827">
                  <c:v>2020/4/28 11:00:00</c:v>
                </c:pt>
                <c:pt idx="828">
                  <c:v>2020/4/28 12:00:00</c:v>
                </c:pt>
                <c:pt idx="829">
                  <c:v>2020/4/28 13:00:00</c:v>
                </c:pt>
                <c:pt idx="830">
                  <c:v>2020/4/28 14:00:00</c:v>
                </c:pt>
                <c:pt idx="831">
                  <c:v>2020/4/28 15:00:00</c:v>
                </c:pt>
                <c:pt idx="832">
                  <c:v>2020/4/28 16:00:00</c:v>
                </c:pt>
                <c:pt idx="833">
                  <c:v>2020/4/28 17:00:00</c:v>
                </c:pt>
                <c:pt idx="834">
                  <c:v>2020/4/28 18:00:00</c:v>
                </c:pt>
                <c:pt idx="835">
                  <c:v>2020/4/28 19:00:00</c:v>
                </c:pt>
                <c:pt idx="836">
                  <c:v>2020/4/28 20:00:00</c:v>
                </c:pt>
                <c:pt idx="837">
                  <c:v>2020/4/28 21:00:00</c:v>
                </c:pt>
                <c:pt idx="838">
                  <c:v>2020/4/28 22:00:00</c:v>
                </c:pt>
                <c:pt idx="839">
                  <c:v>2020/4/28 23:00:00</c:v>
                </c:pt>
                <c:pt idx="840">
                  <c:v>2020/4/29 0:00:00</c:v>
                </c:pt>
                <c:pt idx="841">
                  <c:v>2020/4/29 1:00:00</c:v>
                </c:pt>
                <c:pt idx="842">
                  <c:v>2020/4/29 2:00:00</c:v>
                </c:pt>
                <c:pt idx="843">
                  <c:v>2020/4/29 3:00:00</c:v>
                </c:pt>
                <c:pt idx="844">
                  <c:v>2020/4/29 4:00:00</c:v>
                </c:pt>
                <c:pt idx="845">
                  <c:v>2020/4/29 5:00:00</c:v>
                </c:pt>
                <c:pt idx="846">
                  <c:v>2020/4/29 6:00:00</c:v>
                </c:pt>
                <c:pt idx="847">
                  <c:v>2020/4/29 7:00:00</c:v>
                </c:pt>
                <c:pt idx="848">
                  <c:v>2020/4/29 8:00:00</c:v>
                </c:pt>
                <c:pt idx="849">
                  <c:v>2020/4/29 9:00:00</c:v>
                </c:pt>
                <c:pt idx="850">
                  <c:v>2020/4/29 10:00:00</c:v>
                </c:pt>
                <c:pt idx="851">
                  <c:v>2020/4/29 11:00:00</c:v>
                </c:pt>
                <c:pt idx="852">
                  <c:v>2020/4/29 12:00:00</c:v>
                </c:pt>
                <c:pt idx="853">
                  <c:v>2020/4/29 13:00:00</c:v>
                </c:pt>
                <c:pt idx="854">
                  <c:v>2020/4/29 14:00:00</c:v>
                </c:pt>
                <c:pt idx="855">
                  <c:v>2020/4/29 15:00:00</c:v>
                </c:pt>
                <c:pt idx="856">
                  <c:v>2020/4/29 16:00:00</c:v>
                </c:pt>
                <c:pt idx="857">
                  <c:v>2020/4/29 17:00:00</c:v>
                </c:pt>
                <c:pt idx="858">
                  <c:v>2020/4/29 18:00:00</c:v>
                </c:pt>
                <c:pt idx="859">
                  <c:v>2020/4/29 19:00:00</c:v>
                </c:pt>
                <c:pt idx="860">
                  <c:v>2020/4/29 20:00:00</c:v>
                </c:pt>
                <c:pt idx="861">
                  <c:v>2020/4/29 21:00:00</c:v>
                </c:pt>
                <c:pt idx="862">
                  <c:v>2020/4/29 22:00:00</c:v>
                </c:pt>
                <c:pt idx="863">
                  <c:v>2020/4/29 23:00:00</c:v>
                </c:pt>
                <c:pt idx="864">
                  <c:v>2020/4/30 0:00:00</c:v>
                </c:pt>
                <c:pt idx="865">
                  <c:v>2020/4/30 1:00:00</c:v>
                </c:pt>
                <c:pt idx="866">
                  <c:v>2020/4/30 2:00:00</c:v>
                </c:pt>
                <c:pt idx="867">
                  <c:v>2020/4/30 3:00:00</c:v>
                </c:pt>
                <c:pt idx="868">
                  <c:v>2020/4/30 4:00:00</c:v>
                </c:pt>
                <c:pt idx="869">
                  <c:v>2020/4/30 5:00:00</c:v>
                </c:pt>
                <c:pt idx="870">
                  <c:v>2020/4/30 6:00:00</c:v>
                </c:pt>
                <c:pt idx="871">
                  <c:v>2020/4/30 7:00:00</c:v>
                </c:pt>
                <c:pt idx="872">
                  <c:v>2020/4/30 8:00:00</c:v>
                </c:pt>
                <c:pt idx="873">
                  <c:v>2020/4/30 9:00:00</c:v>
                </c:pt>
                <c:pt idx="874">
                  <c:v>2020/4/30 10:00:00</c:v>
                </c:pt>
                <c:pt idx="875">
                  <c:v>2020/4/30 11:00:00</c:v>
                </c:pt>
                <c:pt idx="876">
                  <c:v>2020/4/30 12:00:00</c:v>
                </c:pt>
                <c:pt idx="877">
                  <c:v>2020/4/30 13:00:00</c:v>
                </c:pt>
                <c:pt idx="878">
                  <c:v>2020/4/30 14:00:00</c:v>
                </c:pt>
                <c:pt idx="879">
                  <c:v>2020/4/30 15:00:00</c:v>
                </c:pt>
                <c:pt idx="880">
                  <c:v>2020/4/30 16:00:00</c:v>
                </c:pt>
                <c:pt idx="881">
                  <c:v>2020/4/30 17:00:00</c:v>
                </c:pt>
                <c:pt idx="882">
                  <c:v>2020/4/30 18:00:00</c:v>
                </c:pt>
                <c:pt idx="883">
                  <c:v>2020/4/30 19:00:00</c:v>
                </c:pt>
                <c:pt idx="884">
                  <c:v>2020/4/30 20:00:00</c:v>
                </c:pt>
                <c:pt idx="885">
                  <c:v>2020/4/30 21:00:00</c:v>
                </c:pt>
                <c:pt idx="886">
                  <c:v>2020/4/30 22:00:00</c:v>
                </c:pt>
                <c:pt idx="887">
                  <c:v>2020/4/30 23:00:00</c:v>
                </c:pt>
              </c:strCache>
            </c:strRef>
          </c:xVal>
          <c:yVal>
            <c:numRef>
              <c:f>'RATING CURVE'!$D$2:$D$889</c:f>
              <c:numCache>
                <c:formatCode>0.00</c:formatCode>
                <c:ptCount val="888"/>
                <c:pt idx="0">
                  <c:v>375.46693899999997</c:v>
                </c:pt>
                <c:pt idx="1">
                  <c:v>375.490814</c:v>
                </c:pt>
                <c:pt idx="2">
                  <c:v>375.39531399999998</c:v>
                </c:pt>
                <c:pt idx="3">
                  <c:v>375.41918899999996</c:v>
                </c:pt>
                <c:pt idx="4">
                  <c:v>375.41918899999996</c:v>
                </c:pt>
                <c:pt idx="5">
                  <c:v>375.44306399999999</c:v>
                </c:pt>
                <c:pt idx="6">
                  <c:v>375.44306399999999</c:v>
                </c:pt>
                <c:pt idx="7">
                  <c:v>375.39531399999998</c:v>
                </c:pt>
                <c:pt idx="8">
                  <c:v>375.44306399999999</c:v>
                </c:pt>
                <c:pt idx="9">
                  <c:v>375.39531399999998</c:v>
                </c:pt>
                <c:pt idx="10">
                  <c:v>375.37143899999995</c:v>
                </c:pt>
                <c:pt idx="11">
                  <c:v>375.44306399999999</c:v>
                </c:pt>
                <c:pt idx="12">
                  <c:v>375.44306399999999</c:v>
                </c:pt>
                <c:pt idx="13">
                  <c:v>375.46693899999997</c:v>
                </c:pt>
                <c:pt idx="14">
                  <c:v>375.46693899999997</c:v>
                </c:pt>
                <c:pt idx="15">
                  <c:v>375.46693899999997</c:v>
                </c:pt>
                <c:pt idx="16">
                  <c:v>375.46693899999997</c:v>
                </c:pt>
                <c:pt idx="17">
                  <c:v>375.41918899999996</c:v>
                </c:pt>
                <c:pt idx="18">
                  <c:v>375.39531399999998</c:v>
                </c:pt>
                <c:pt idx="19">
                  <c:v>375.37143899999995</c:v>
                </c:pt>
                <c:pt idx="20">
                  <c:v>375.44306399999999</c:v>
                </c:pt>
                <c:pt idx="21">
                  <c:v>375.37143899999995</c:v>
                </c:pt>
                <c:pt idx="22">
                  <c:v>375.41918899999996</c:v>
                </c:pt>
                <c:pt idx="23">
                  <c:v>375.34756399999998</c:v>
                </c:pt>
                <c:pt idx="24">
                  <c:v>375.34756399999998</c:v>
                </c:pt>
                <c:pt idx="25">
                  <c:v>375.37143899999995</c:v>
                </c:pt>
                <c:pt idx="26">
                  <c:v>375.37143899999995</c:v>
                </c:pt>
                <c:pt idx="27">
                  <c:v>375.34756399999998</c:v>
                </c:pt>
                <c:pt idx="28">
                  <c:v>375.37143899999995</c:v>
                </c:pt>
                <c:pt idx="29">
                  <c:v>375.41918899999996</c:v>
                </c:pt>
                <c:pt idx="30">
                  <c:v>375.37143899999995</c:v>
                </c:pt>
                <c:pt idx="31">
                  <c:v>375.39531399999998</c:v>
                </c:pt>
                <c:pt idx="32">
                  <c:v>375.37143899999995</c:v>
                </c:pt>
                <c:pt idx="33">
                  <c:v>375.39531399999998</c:v>
                </c:pt>
                <c:pt idx="34">
                  <c:v>375.37143899999995</c:v>
                </c:pt>
                <c:pt idx="35">
                  <c:v>375.490814</c:v>
                </c:pt>
                <c:pt idx="36">
                  <c:v>375.37143899999995</c:v>
                </c:pt>
                <c:pt idx="37">
                  <c:v>375.41918899999996</c:v>
                </c:pt>
                <c:pt idx="38">
                  <c:v>375.37143899999995</c:v>
                </c:pt>
                <c:pt idx="39">
                  <c:v>375.37143899999995</c:v>
                </c:pt>
                <c:pt idx="40">
                  <c:v>375.41918899999996</c:v>
                </c:pt>
                <c:pt idx="41">
                  <c:v>375.41918899999996</c:v>
                </c:pt>
                <c:pt idx="42">
                  <c:v>375.37143899999995</c:v>
                </c:pt>
                <c:pt idx="43">
                  <c:v>375.39531399999998</c:v>
                </c:pt>
                <c:pt idx="44">
                  <c:v>375.44306399999999</c:v>
                </c:pt>
                <c:pt idx="45">
                  <c:v>375.39531399999998</c:v>
                </c:pt>
                <c:pt idx="46">
                  <c:v>375.41918899999996</c:v>
                </c:pt>
                <c:pt idx="47">
                  <c:v>375.39531399999998</c:v>
                </c:pt>
                <c:pt idx="48">
                  <c:v>375.39531399999998</c:v>
                </c:pt>
                <c:pt idx="49">
                  <c:v>375.34756399999998</c:v>
                </c:pt>
                <c:pt idx="50">
                  <c:v>375.44306399999999</c:v>
                </c:pt>
                <c:pt idx="51">
                  <c:v>375.41918899999996</c:v>
                </c:pt>
                <c:pt idx="52">
                  <c:v>375.44306399999999</c:v>
                </c:pt>
                <c:pt idx="53">
                  <c:v>375.39531399999998</c:v>
                </c:pt>
                <c:pt idx="54">
                  <c:v>375.44306399999999</c:v>
                </c:pt>
                <c:pt idx="55">
                  <c:v>375.39531399999998</c:v>
                </c:pt>
                <c:pt idx="56">
                  <c:v>375.39531399999998</c:v>
                </c:pt>
                <c:pt idx="57">
                  <c:v>375.39531399999998</c:v>
                </c:pt>
                <c:pt idx="58">
                  <c:v>375.44306399999999</c:v>
                </c:pt>
                <c:pt idx="59">
                  <c:v>375.41918899999996</c:v>
                </c:pt>
                <c:pt idx="60">
                  <c:v>375.39531399999998</c:v>
                </c:pt>
                <c:pt idx="61">
                  <c:v>375.39531399999998</c:v>
                </c:pt>
                <c:pt idx="62">
                  <c:v>375.46693899999997</c:v>
                </c:pt>
                <c:pt idx="63">
                  <c:v>375.44306399999999</c:v>
                </c:pt>
                <c:pt idx="64">
                  <c:v>375.39531399999998</c:v>
                </c:pt>
                <c:pt idx="65">
                  <c:v>375.490814</c:v>
                </c:pt>
                <c:pt idx="66">
                  <c:v>375.39531399999998</c:v>
                </c:pt>
                <c:pt idx="67">
                  <c:v>375.41918899999996</c:v>
                </c:pt>
                <c:pt idx="68">
                  <c:v>375.39531399999998</c:v>
                </c:pt>
                <c:pt idx="69">
                  <c:v>375.46693899999997</c:v>
                </c:pt>
                <c:pt idx="70">
                  <c:v>375.44306399999999</c:v>
                </c:pt>
                <c:pt idx="71">
                  <c:v>375.44306399999999</c:v>
                </c:pt>
                <c:pt idx="72">
                  <c:v>375.39531399999998</c:v>
                </c:pt>
                <c:pt idx="73">
                  <c:v>375.37143899999995</c:v>
                </c:pt>
                <c:pt idx="74">
                  <c:v>375.44306399999999</c:v>
                </c:pt>
                <c:pt idx="75">
                  <c:v>375.44306399999999</c:v>
                </c:pt>
                <c:pt idx="76">
                  <c:v>375.44306399999999</c:v>
                </c:pt>
                <c:pt idx="77">
                  <c:v>375.41918899999996</c:v>
                </c:pt>
                <c:pt idx="78">
                  <c:v>375.37143899999995</c:v>
                </c:pt>
                <c:pt idx="79">
                  <c:v>375.41918899999996</c:v>
                </c:pt>
                <c:pt idx="80">
                  <c:v>375.44306399999999</c:v>
                </c:pt>
                <c:pt idx="81">
                  <c:v>375.44306399999999</c:v>
                </c:pt>
                <c:pt idx="82">
                  <c:v>375.490814</c:v>
                </c:pt>
                <c:pt idx="83">
                  <c:v>375.490814</c:v>
                </c:pt>
                <c:pt idx="84">
                  <c:v>375.44306399999999</c:v>
                </c:pt>
                <c:pt idx="85">
                  <c:v>375.51468899999998</c:v>
                </c:pt>
                <c:pt idx="86">
                  <c:v>375.51468899999998</c:v>
                </c:pt>
                <c:pt idx="87">
                  <c:v>375.490814</c:v>
                </c:pt>
                <c:pt idx="88">
                  <c:v>375.44306399999999</c:v>
                </c:pt>
                <c:pt idx="89">
                  <c:v>375.46693899999997</c:v>
                </c:pt>
                <c:pt idx="90">
                  <c:v>375.44306399999999</c:v>
                </c:pt>
                <c:pt idx="91">
                  <c:v>375.490814</c:v>
                </c:pt>
                <c:pt idx="92">
                  <c:v>375.41918899999996</c:v>
                </c:pt>
                <c:pt idx="93">
                  <c:v>375.41918899999996</c:v>
                </c:pt>
                <c:pt idx="94">
                  <c:v>375.46693899999997</c:v>
                </c:pt>
                <c:pt idx="95">
                  <c:v>375.44306399999999</c:v>
                </c:pt>
                <c:pt idx="96">
                  <c:v>375.44306399999999</c:v>
                </c:pt>
                <c:pt idx="97">
                  <c:v>375.46693899999997</c:v>
                </c:pt>
                <c:pt idx="98">
                  <c:v>375.44306399999999</c:v>
                </c:pt>
                <c:pt idx="99">
                  <c:v>375.41918899999996</c:v>
                </c:pt>
                <c:pt idx="100">
                  <c:v>375.39531399999998</c:v>
                </c:pt>
                <c:pt idx="101">
                  <c:v>375.41918899999996</c:v>
                </c:pt>
                <c:pt idx="102">
                  <c:v>375.44306399999999</c:v>
                </c:pt>
                <c:pt idx="103">
                  <c:v>375.490814</c:v>
                </c:pt>
                <c:pt idx="104">
                  <c:v>375.39531399999998</c:v>
                </c:pt>
                <c:pt idx="105">
                  <c:v>375.37143899999995</c:v>
                </c:pt>
                <c:pt idx="106">
                  <c:v>375.46693899999997</c:v>
                </c:pt>
                <c:pt idx="107">
                  <c:v>375.39531399999998</c:v>
                </c:pt>
                <c:pt idx="108">
                  <c:v>375.490814</c:v>
                </c:pt>
                <c:pt idx="109">
                  <c:v>375.490814</c:v>
                </c:pt>
                <c:pt idx="110">
                  <c:v>375.51468899999998</c:v>
                </c:pt>
                <c:pt idx="111">
                  <c:v>375.490814</c:v>
                </c:pt>
                <c:pt idx="112">
                  <c:v>375.41918899999996</c:v>
                </c:pt>
                <c:pt idx="113">
                  <c:v>375.46693899999997</c:v>
                </c:pt>
                <c:pt idx="114">
                  <c:v>375.490814</c:v>
                </c:pt>
                <c:pt idx="115">
                  <c:v>375.39531399999998</c:v>
                </c:pt>
                <c:pt idx="116">
                  <c:v>375.46693899999997</c:v>
                </c:pt>
                <c:pt idx="117">
                  <c:v>375.39531399999998</c:v>
                </c:pt>
                <c:pt idx="118">
                  <c:v>375.44306399999999</c:v>
                </c:pt>
                <c:pt idx="119">
                  <c:v>375.41918899999996</c:v>
                </c:pt>
                <c:pt idx="120">
                  <c:v>375.44306399999999</c:v>
                </c:pt>
                <c:pt idx="121">
                  <c:v>375.37143899999995</c:v>
                </c:pt>
                <c:pt idx="122">
                  <c:v>375.39531399999998</c:v>
                </c:pt>
                <c:pt idx="123">
                  <c:v>375.37143899999995</c:v>
                </c:pt>
                <c:pt idx="124">
                  <c:v>375.37143899999995</c:v>
                </c:pt>
                <c:pt idx="125">
                  <c:v>375.41918899999996</c:v>
                </c:pt>
                <c:pt idx="126">
                  <c:v>375.39531399999998</c:v>
                </c:pt>
                <c:pt idx="127">
                  <c:v>375.41918899999996</c:v>
                </c:pt>
                <c:pt idx="128">
                  <c:v>375.34756399999998</c:v>
                </c:pt>
                <c:pt idx="129">
                  <c:v>375.41918899999996</c:v>
                </c:pt>
                <c:pt idx="130">
                  <c:v>375.37143899999995</c:v>
                </c:pt>
                <c:pt idx="131">
                  <c:v>375.41918899999996</c:v>
                </c:pt>
                <c:pt idx="132">
                  <c:v>375.39531399999998</c:v>
                </c:pt>
                <c:pt idx="133">
                  <c:v>375.44306399999999</c:v>
                </c:pt>
                <c:pt idx="134">
                  <c:v>375.490814</c:v>
                </c:pt>
                <c:pt idx="135">
                  <c:v>375.39531399999998</c:v>
                </c:pt>
                <c:pt idx="136">
                  <c:v>375.46693899999997</c:v>
                </c:pt>
                <c:pt idx="137">
                  <c:v>375.44306399999999</c:v>
                </c:pt>
                <c:pt idx="138">
                  <c:v>375.44306399999999</c:v>
                </c:pt>
                <c:pt idx="139">
                  <c:v>375.44306399999999</c:v>
                </c:pt>
                <c:pt idx="140">
                  <c:v>375.29981399999997</c:v>
                </c:pt>
                <c:pt idx="141">
                  <c:v>375.41918899999996</c:v>
                </c:pt>
                <c:pt idx="142">
                  <c:v>375.41918899999996</c:v>
                </c:pt>
                <c:pt idx="143">
                  <c:v>375.44306399999999</c:v>
                </c:pt>
                <c:pt idx="144">
                  <c:v>375.39531399999998</c:v>
                </c:pt>
                <c:pt idx="145">
                  <c:v>375.37143899999995</c:v>
                </c:pt>
                <c:pt idx="146">
                  <c:v>375.37143899999995</c:v>
                </c:pt>
                <c:pt idx="147">
                  <c:v>375.34756399999998</c:v>
                </c:pt>
                <c:pt idx="148">
                  <c:v>375.41918899999996</c:v>
                </c:pt>
                <c:pt idx="149">
                  <c:v>375.323689</c:v>
                </c:pt>
                <c:pt idx="150">
                  <c:v>375.39531399999998</c:v>
                </c:pt>
                <c:pt idx="151">
                  <c:v>375.39531399999998</c:v>
                </c:pt>
                <c:pt idx="152">
                  <c:v>375.37143899999995</c:v>
                </c:pt>
                <c:pt idx="153">
                  <c:v>375.39531399999998</c:v>
                </c:pt>
                <c:pt idx="154">
                  <c:v>375.39531399999998</c:v>
                </c:pt>
                <c:pt idx="155">
                  <c:v>375.37143899999995</c:v>
                </c:pt>
                <c:pt idx="156">
                  <c:v>375.46693899999997</c:v>
                </c:pt>
                <c:pt idx="157">
                  <c:v>375.46693899999997</c:v>
                </c:pt>
                <c:pt idx="158">
                  <c:v>375.37143899999995</c:v>
                </c:pt>
                <c:pt idx="159">
                  <c:v>375.44306399999999</c:v>
                </c:pt>
                <c:pt idx="160">
                  <c:v>375.39531399999998</c:v>
                </c:pt>
                <c:pt idx="161">
                  <c:v>375.46693899999997</c:v>
                </c:pt>
                <c:pt idx="162">
                  <c:v>375.41918899999996</c:v>
                </c:pt>
                <c:pt idx="163">
                  <c:v>375.46693899999997</c:v>
                </c:pt>
                <c:pt idx="164">
                  <c:v>375.39531399999998</c:v>
                </c:pt>
                <c:pt idx="165">
                  <c:v>375.41918899999996</c:v>
                </c:pt>
                <c:pt idx="166">
                  <c:v>375.39531399999998</c:v>
                </c:pt>
                <c:pt idx="167">
                  <c:v>375.44306399999999</c:v>
                </c:pt>
                <c:pt idx="168">
                  <c:v>375.39531399999998</c:v>
                </c:pt>
                <c:pt idx="169">
                  <c:v>375.34756399999998</c:v>
                </c:pt>
                <c:pt idx="170">
                  <c:v>375.41918899999996</c:v>
                </c:pt>
                <c:pt idx="171">
                  <c:v>375.41918899999996</c:v>
                </c:pt>
                <c:pt idx="172">
                  <c:v>375.39531399999998</c:v>
                </c:pt>
                <c:pt idx="173">
                  <c:v>375.34756399999998</c:v>
                </c:pt>
                <c:pt idx="174">
                  <c:v>375.34756399999998</c:v>
                </c:pt>
                <c:pt idx="175">
                  <c:v>375.34756399999998</c:v>
                </c:pt>
                <c:pt idx="176">
                  <c:v>375.37143899999995</c:v>
                </c:pt>
                <c:pt idx="177">
                  <c:v>375.41918899999996</c:v>
                </c:pt>
                <c:pt idx="178">
                  <c:v>375.39531399999998</c:v>
                </c:pt>
                <c:pt idx="179">
                  <c:v>375.44306399999999</c:v>
                </c:pt>
                <c:pt idx="180">
                  <c:v>375.44306399999999</c:v>
                </c:pt>
                <c:pt idx="181">
                  <c:v>375.41918899999996</c:v>
                </c:pt>
                <c:pt idx="182">
                  <c:v>375.46693899999997</c:v>
                </c:pt>
                <c:pt idx="183">
                  <c:v>375.41918899999996</c:v>
                </c:pt>
                <c:pt idx="184">
                  <c:v>375.39531399999998</c:v>
                </c:pt>
                <c:pt idx="185">
                  <c:v>375.41918899999996</c:v>
                </c:pt>
                <c:pt idx="186">
                  <c:v>375.39531399999998</c:v>
                </c:pt>
                <c:pt idx="187">
                  <c:v>375.44306399999999</c:v>
                </c:pt>
                <c:pt idx="188">
                  <c:v>375.39531399999998</c:v>
                </c:pt>
                <c:pt idx="189">
                  <c:v>375.41918899999996</c:v>
                </c:pt>
                <c:pt idx="190">
                  <c:v>375.41918899999996</c:v>
                </c:pt>
                <c:pt idx="191">
                  <c:v>375.44306399999999</c:v>
                </c:pt>
                <c:pt idx="192">
                  <c:v>375.39531399999998</c:v>
                </c:pt>
                <c:pt idx="193">
                  <c:v>375.53856399999995</c:v>
                </c:pt>
                <c:pt idx="194">
                  <c:v>375.34756399999998</c:v>
                </c:pt>
                <c:pt idx="195">
                  <c:v>375.41918899999996</c:v>
                </c:pt>
                <c:pt idx="196">
                  <c:v>375.34756399999998</c:v>
                </c:pt>
                <c:pt idx="197">
                  <c:v>375.323689</c:v>
                </c:pt>
                <c:pt idx="198">
                  <c:v>375.34756399999998</c:v>
                </c:pt>
                <c:pt idx="199">
                  <c:v>375.37143899999995</c:v>
                </c:pt>
                <c:pt idx="200">
                  <c:v>375.41918899999996</c:v>
                </c:pt>
                <c:pt idx="201">
                  <c:v>375.41918899999996</c:v>
                </c:pt>
                <c:pt idx="202">
                  <c:v>375.41918899999996</c:v>
                </c:pt>
                <c:pt idx="203">
                  <c:v>375.46693899999997</c:v>
                </c:pt>
                <c:pt idx="204">
                  <c:v>375.37143899999995</c:v>
                </c:pt>
                <c:pt idx="205">
                  <c:v>375.41918899999996</c:v>
                </c:pt>
                <c:pt idx="206">
                  <c:v>375.44306399999999</c:v>
                </c:pt>
                <c:pt idx="207">
                  <c:v>375.37143899999995</c:v>
                </c:pt>
                <c:pt idx="208">
                  <c:v>375.37143899999995</c:v>
                </c:pt>
                <c:pt idx="209">
                  <c:v>375.39531399999998</c:v>
                </c:pt>
                <c:pt idx="210">
                  <c:v>375.37143899999995</c:v>
                </c:pt>
                <c:pt idx="211">
                  <c:v>375.34756399999998</c:v>
                </c:pt>
                <c:pt idx="212">
                  <c:v>375.44306399999999</c:v>
                </c:pt>
                <c:pt idx="213">
                  <c:v>375.37143899999995</c:v>
                </c:pt>
                <c:pt idx="214">
                  <c:v>375.44306399999999</c:v>
                </c:pt>
                <c:pt idx="215">
                  <c:v>375.323689</c:v>
                </c:pt>
                <c:pt idx="216">
                  <c:v>375.34756399999998</c:v>
                </c:pt>
                <c:pt idx="217">
                  <c:v>375.41918899999996</c:v>
                </c:pt>
                <c:pt idx="218">
                  <c:v>375.37143899999995</c:v>
                </c:pt>
                <c:pt idx="219">
                  <c:v>375.34756399999998</c:v>
                </c:pt>
                <c:pt idx="220">
                  <c:v>375.39531399999998</c:v>
                </c:pt>
                <c:pt idx="221">
                  <c:v>375.39531399999998</c:v>
                </c:pt>
                <c:pt idx="222">
                  <c:v>375.34756399999998</c:v>
                </c:pt>
                <c:pt idx="223">
                  <c:v>375.39531399999998</c:v>
                </c:pt>
                <c:pt idx="224">
                  <c:v>375.37143899999995</c:v>
                </c:pt>
                <c:pt idx="225">
                  <c:v>375.34756399999998</c:v>
                </c:pt>
                <c:pt idx="226">
                  <c:v>375.34756399999998</c:v>
                </c:pt>
                <c:pt idx="227">
                  <c:v>375.34756399999998</c:v>
                </c:pt>
                <c:pt idx="228">
                  <c:v>375.41918899999996</c:v>
                </c:pt>
                <c:pt idx="229">
                  <c:v>375.41918899999996</c:v>
                </c:pt>
                <c:pt idx="230">
                  <c:v>375.39531399999998</c:v>
                </c:pt>
                <c:pt idx="231">
                  <c:v>375.39531399999998</c:v>
                </c:pt>
                <c:pt idx="232">
                  <c:v>375.44306399999999</c:v>
                </c:pt>
                <c:pt idx="233">
                  <c:v>375.39531399999998</c:v>
                </c:pt>
                <c:pt idx="234">
                  <c:v>375.37143899999995</c:v>
                </c:pt>
                <c:pt idx="235">
                  <c:v>375.41918899999996</c:v>
                </c:pt>
                <c:pt idx="236">
                  <c:v>375.41918899999996</c:v>
                </c:pt>
                <c:pt idx="237">
                  <c:v>375.39531399999998</c:v>
                </c:pt>
                <c:pt idx="238">
                  <c:v>375.44306399999999</c:v>
                </c:pt>
                <c:pt idx="239">
                  <c:v>375.39531399999998</c:v>
                </c:pt>
                <c:pt idx="240">
                  <c:v>375.41918899999996</c:v>
                </c:pt>
                <c:pt idx="241">
                  <c:v>375.44306399999999</c:v>
                </c:pt>
                <c:pt idx="242">
                  <c:v>375.41918899999996</c:v>
                </c:pt>
                <c:pt idx="243">
                  <c:v>375.39531399999998</c:v>
                </c:pt>
                <c:pt idx="244">
                  <c:v>375.41918899999996</c:v>
                </c:pt>
                <c:pt idx="245">
                  <c:v>375.41918899999996</c:v>
                </c:pt>
                <c:pt idx="246">
                  <c:v>375.41918899999996</c:v>
                </c:pt>
                <c:pt idx="247">
                  <c:v>375.37143899999995</c:v>
                </c:pt>
                <c:pt idx="248">
                  <c:v>375.41918899999996</c:v>
                </c:pt>
                <c:pt idx="249">
                  <c:v>375.41918899999996</c:v>
                </c:pt>
                <c:pt idx="250">
                  <c:v>375.37143899999995</c:v>
                </c:pt>
                <c:pt idx="251">
                  <c:v>375.46693899999997</c:v>
                </c:pt>
                <c:pt idx="252">
                  <c:v>375.46693899999997</c:v>
                </c:pt>
                <c:pt idx="253">
                  <c:v>375.46693899999997</c:v>
                </c:pt>
                <c:pt idx="254">
                  <c:v>375.37143899999995</c:v>
                </c:pt>
                <c:pt idx="255">
                  <c:v>375.39531399999998</c:v>
                </c:pt>
                <c:pt idx="256">
                  <c:v>375.44306399999999</c:v>
                </c:pt>
                <c:pt idx="257">
                  <c:v>375.44306399999999</c:v>
                </c:pt>
                <c:pt idx="258">
                  <c:v>375.37143899999995</c:v>
                </c:pt>
                <c:pt idx="259">
                  <c:v>375.41918899999996</c:v>
                </c:pt>
                <c:pt idx="260">
                  <c:v>375.34756399999998</c:v>
                </c:pt>
                <c:pt idx="261">
                  <c:v>375.41918899999996</c:v>
                </c:pt>
                <c:pt idx="262">
                  <c:v>375.44306399999999</c:v>
                </c:pt>
                <c:pt idx="263">
                  <c:v>375.37143899999995</c:v>
                </c:pt>
                <c:pt idx="264">
                  <c:v>375.41918899999996</c:v>
                </c:pt>
                <c:pt idx="265">
                  <c:v>375.39531399999998</c:v>
                </c:pt>
                <c:pt idx="266">
                  <c:v>375.323689</c:v>
                </c:pt>
                <c:pt idx="267">
                  <c:v>375.37143899999995</c:v>
                </c:pt>
                <c:pt idx="268">
                  <c:v>375.323689</c:v>
                </c:pt>
                <c:pt idx="269">
                  <c:v>375.37143899999995</c:v>
                </c:pt>
                <c:pt idx="270">
                  <c:v>375.34756399999998</c:v>
                </c:pt>
                <c:pt idx="271">
                  <c:v>375.39531399999998</c:v>
                </c:pt>
                <c:pt idx="272">
                  <c:v>375.29981399999997</c:v>
                </c:pt>
                <c:pt idx="273">
                  <c:v>375.37143899999995</c:v>
                </c:pt>
                <c:pt idx="274">
                  <c:v>375.39531399999998</c:v>
                </c:pt>
                <c:pt idx="275">
                  <c:v>375.41918899999996</c:v>
                </c:pt>
                <c:pt idx="276">
                  <c:v>375.39531399999998</c:v>
                </c:pt>
                <c:pt idx="277">
                  <c:v>375.37143899999995</c:v>
                </c:pt>
                <c:pt idx="278">
                  <c:v>375.37143899999995</c:v>
                </c:pt>
                <c:pt idx="279">
                  <c:v>375.34756399999998</c:v>
                </c:pt>
                <c:pt idx="280">
                  <c:v>375.44306399999999</c:v>
                </c:pt>
                <c:pt idx="281">
                  <c:v>375.44306399999999</c:v>
                </c:pt>
                <c:pt idx="282">
                  <c:v>375.41918899999996</c:v>
                </c:pt>
                <c:pt idx="283">
                  <c:v>375.39531399999998</c:v>
                </c:pt>
                <c:pt idx="284">
                  <c:v>375.37143899999995</c:v>
                </c:pt>
                <c:pt idx="285">
                  <c:v>375.37143899999995</c:v>
                </c:pt>
                <c:pt idx="286">
                  <c:v>375.34756399999998</c:v>
                </c:pt>
                <c:pt idx="287">
                  <c:v>375.37143899999995</c:v>
                </c:pt>
                <c:pt idx="288">
                  <c:v>375.39531399999998</c:v>
                </c:pt>
                <c:pt idx="289">
                  <c:v>375.323689</c:v>
                </c:pt>
                <c:pt idx="290">
                  <c:v>375.34756399999998</c:v>
                </c:pt>
                <c:pt idx="291">
                  <c:v>375.323689</c:v>
                </c:pt>
                <c:pt idx="292">
                  <c:v>375.37143899999995</c:v>
                </c:pt>
                <c:pt idx="293">
                  <c:v>375.323689</c:v>
                </c:pt>
                <c:pt idx="294">
                  <c:v>375.39531399999998</c:v>
                </c:pt>
                <c:pt idx="295">
                  <c:v>375.39531399999998</c:v>
                </c:pt>
                <c:pt idx="296">
                  <c:v>375.323689</c:v>
                </c:pt>
                <c:pt idx="297">
                  <c:v>375.39531399999998</c:v>
                </c:pt>
                <c:pt idx="298">
                  <c:v>375.41918899999996</c:v>
                </c:pt>
                <c:pt idx="299">
                  <c:v>375.34756399999998</c:v>
                </c:pt>
                <c:pt idx="300">
                  <c:v>375.657939</c:v>
                </c:pt>
                <c:pt idx="301">
                  <c:v>375.39531399999998</c:v>
                </c:pt>
                <c:pt idx="302">
                  <c:v>375.39531399999998</c:v>
                </c:pt>
                <c:pt idx="303">
                  <c:v>375.37143899999995</c:v>
                </c:pt>
                <c:pt idx="304">
                  <c:v>375.44306399999999</c:v>
                </c:pt>
                <c:pt idx="305">
                  <c:v>375.44306399999999</c:v>
                </c:pt>
                <c:pt idx="306">
                  <c:v>375.39531399999998</c:v>
                </c:pt>
                <c:pt idx="307">
                  <c:v>375.41918899999996</c:v>
                </c:pt>
                <c:pt idx="308">
                  <c:v>375.41918899999996</c:v>
                </c:pt>
                <c:pt idx="309">
                  <c:v>375.37143899999995</c:v>
                </c:pt>
                <c:pt idx="310">
                  <c:v>375.323689</c:v>
                </c:pt>
                <c:pt idx="311">
                  <c:v>375.34756399999998</c:v>
                </c:pt>
                <c:pt idx="312">
                  <c:v>375.39531399999998</c:v>
                </c:pt>
                <c:pt idx="313">
                  <c:v>375.323689</c:v>
                </c:pt>
                <c:pt idx="314">
                  <c:v>375.39531399999998</c:v>
                </c:pt>
                <c:pt idx="315">
                  <c:v>375.34756399999998</c:v>
                </c:pt>
                <c:pt idx="316">
                  <c:v>375.37143899999995</c:v>
                </c:pt>
                <c:pt idx="317">
                  <c:v>375.34756399999998</c:v>
                </c:pt>
                <c:pt idx="318">
                  <c:v>375.323689</c:v>
                </c:pt>
                <c:pt idx="319">
                  <c:v>375.323689</c:v>
                </c:pt>
                <c:pt idx="320">
                  <c:v>375.37143899999995</c:v>
                </c:pt>
                <c:pt idx="321">
                  <c:v>375.37143899999995</c:v>
                </c:pt>
                <c:pt idx="322">
                  <c:v>375.39531399999998</c:v>
                </c:pt>
                <c:pt idx="323">
                  <c:v>375.39531399999998</c:v>
                </c:pt>
                <c:pt idx="324">
                  <c:v>375.34756399999998</c:v>
                </c:pt>
                <c:pt idx="325">
                  <c:v>375.34756399999998</c:v>
                </c:pt>
                <c:pt idx="326">
                  <c:v>375.39531399999998</c:v>
                </c:pt>
                <c:pt idx="327">
                  <c:v>375.44306399999999</c:v>
                </c:pt>
                <c:pt idx="328">
                  <c:v>375.39531399999998</c:v>
                </c:pt>
                <c:pt idx="329">
                  <c:v>375.39531399999998</c:v>
                </c:pt>
                <c:pt idx="330">
                  <c:v>375.53856399999995</c:v>
                </c:pt>
                <c:pt idx="331">
                  <c:v>375.41918899999996</c:v>
                </c:pt>
                <c:pt idx="332">
                  <c:v>375.39531399999998</c:v>
                </c:pt>
                <c:pt idx="333">
                  <c:v>375.41918899999996</c:v>
                </c:pt>
                <c:pt idx="334">
                  <c:v>375.34756399999998</c:v>
                </c:pt>
                <c:pt idx="335">
                  <c:v>375.39531399999998</c:v>
                </c:pt>
                <c:pt idx="336">
                  <c:v>375.39531399999998</c:v>
                </c:pt>
                <c:pt idx="337">
                  <c:v>375.34756399999998</c:v>
                </c:pt>
                <c:pt idx="338">
                  <c:v>375.37143899999995</c:v>
                </c:pt>
                <c:pt idx="339">
                  <c:v>375.323689</c:v>
                </c:pt>
                <c:pt idx="340">
                  <c:v>375.39531399999998</c:v>
                </c:pt>
                <c:pt idx="341">
                  <c:v>375.34756399999998</c:v>
                </c:pt>
                <c:pt idx="342">
                  <c:v>375.37143899999995</c:v>
                </c:pt>
                <c:pt idx="343">
                  <c:v>375.39531399999998</c:v>
                </c:pt>
                <c:pt idx="344">
                  <c:v>375.29981399999997</c:v>
                </c:pt>
                <c:pt idx="345">
                  <c:v>375.34756399999998</c:v>
                </c:pt>
                <c:pt idx="346">
                  <c:v>375.39531399999998</c:v>
                </c:pt>
                <c:pt idx="347">
                  <c:v>375.323689</c:v>
                </c:pt>
                <c:pt idx="348">
                  <c:v>375.34756399999998</c:v>
                </c:pt>
                <c:pt idx="349">
                  <c:v>375.39531399999998</c:v>
                </c:pt>
                <c:pt idx="350">
                  <c:v>375.44306399999999</c:v>
                </c:pt>
                <c:pt idx="351">
                  <c:v>375.39531399999998</c:v>
                </c:pt>
                <c:pt idx="352">
                  <c:v>375.323689</c:v>
                </c:pt>
                <c:pt idx="353">
                  <c:v>375.34756399999998</c:v>
                </c:pt>
                <c:pt idx="354">
                  <c:v>375.37143899999995</c:v>
                </c:pt>
                <c:pt idx="355">
                  <c:v>375.41918899999996</c:v>
                </c:pt>
                <c:pt idx="356">
                  <c:v>375.01331399999998</c:v>
                </c:pt>
                <c:pt idx="357">
                  <c:v>375.39531399999998</c:v>
                </c:pt>
                <c:pt idx="358">
                  <c:v>375.39531399999998</c:v>
                </c:pt>
                <c:pt idx="359">
                  <c:v>375.34756399999998</c:v>
                </c:pt>
                <c:pt idx="360">
                  <c:v>375.41918899999996</c:v>
                </c:pt>
                <c:pt idx="361">
                  <c:v>375.323689</c:v>
                </c:pt>
                <c:pt idx="362">
                  <c:v>375.37143899999995</c:v>
                </c:pt>
                <c:pt idx="363">
                  <c:v>375.37143899999995</c:v>
                </c:pt>
                <c:pt idx="364">
                  <c:v>375.39531399999998</c:v>
                </c:pt>
                <c:pt idx="365">
                  <c:v>375.34756399999998</c:v>
                </c:pt>
                <c:pt idx="366">
                  <c:v>375.34756399999998</c:v>
                </c:pt>
                <c:pt idx="367">
                  <c:v>375.323689</c:v>
                </c:pt>
                <c:pt idx="368">
                  <c:v>375.37143899999995</c:v>
                </c:pt>
                <c:pt idx="369">
                  <c:v>375.34756399999998</c:v>
                </c:pt>
                <c:pt idx="370">
                  <c:v>375.39531399999998</c:v>
                </c:pt>
                <c:pt idx="371">
                  <c:v>375.34756399999998</c:v>
                </c:pt>
                <c:pt idx="372">
                  <c:v>375.37143899999995</c:v>
                </c:pt>
                <c:pt idx="373">
                  <c:v>375.39531399999998</c:v>
                </c:pt>
                <c:pt idx="374">
                  <c:v>375.39531399999998</c:v>
                </c:pt>
                <c:pt idx="375">
                  <c:v>375.34756399999998</c:v>
                </c:pt>
                <c:pt idx="376">
                  <c:v>375.39531399999998</c:v>
                </c:pt>
                <c:pt idx="377">
                  <c:v>375.37143899999995</c:v>
                </c:pt>
                <c:pt idx="378">
                  <c:v>375.37143899999995</c:v>
                </c:pt>
                <c:pt idx="379">
                  <c:v>375.34756399999998</c:v>
                </c:pt>
                <c:pt idx="380">
                  <c:v>375.37143899999995</c:v>
                </c:pt>
                <c:pt idx="381">
                  <c:v>375.34756399999998</c:v>
                </c:pt>
                <c:pt idx="382">
                  <c:v>375.39531399999998</c:v>
                </c:pt>
                <c:pt idx="383">
                  <c:v>375.37143899999995</c:v>
                </c:pt>
                <c:pt idx="384">
                  <c:v>375.34756399999998</c:v>
                </c:pt>
                <c:pt idx="385">
                  <c:v>375.34756399999998</c:v>
                </c:pt>
                <c:pt idx="386">
                  <c:v>375.41918899999996</c:v>
                </c:pt>
                <c:pt idx="387">
                  <c:v>375.39531399999998</c:v>
                </c:pt>
                <c:pt idx="388">
                  <c:v>375.37143899999995</c:v>
                </c:pt>
                <c:pt idx="389">
                  <c:v>375.34756399999998</c:v>
                </c:pt>
                <c:pt idx="390">
                  <c:v>375.37143899999995</c:v>
                </c:pt>
                <c:pt idx="391">
                  <c:v>375.323689</c:v>
                </c:pt>
                <c:pt idx="392">
                  <c:v>375.39531399999998</c:v>
                </c:pt>
                <c:pt idx="393">
                  <c:v>375.34756399999998</c:v>
                </c:pt>
                <c:pt idx="394">
                  <c:v>375.37143899999995</c:v>
                </c:pt>
                <c:pt idx="395">
                  <c:v>375.44306399999999</c:v>
                </c:pt>
                <c:pt idx="396">
                  <c:v>375.41918899999996</c:v>
                </c:pt>
                <c:pt idx="397">
                  <c:v>375.37143899999995</c:v>
                </c:pt>
                <c:pt idx="398">
                  <c:v>375.44306399999999</c:v>
                </c:pt>
                <c:pt idx="399">
                  <c:v>375.39531399999998</c:v>
                </c:pt>
                <c:pt idx="400">
                  <c:v>375.39531399999998</c:v>
                </c:pt>
                <c:pt idx="401">
                  <c:v>375.34756399999998</c:v>
                </c:pt>
                <c:pt idx="402">
                  <c:v>375.39531399999998</c:v>
                </c:pt>
                <c:pt idx="403">
                  <c:v>375.323689</c:v>
                </c:pt>
                <c:pt idx="404">
                  <c:v>375.34756399999998</c:v>
                </c:pt>
                <c:pt idx="405">
                  <c:v>375.39531399999998</c:v>
                </c:pt>
                <c:pt idx="406">
                  <c:v>375.39531399999998</c:v>
                </c:pt>
                <c:pt idx="407">
                  <c:v>375.37143899999995</c:v>
                </c:pt>
                <c:pt idx="408">
                  <c:v>375.39531399999998</c:v>
                </c:pt>
                <c:pt idx="409">
                  <c:v>375.39531399999998</c:v>
                </c:pt>
                <c:pt idx="410">
                  <c:v>375.37143899999995</c:v>
                </c:pt>
                <c:pt idx="411">
                  <c:v>375.34756399999998</c:v>
                </c:pt>
                <c:pt idx="412">
                  <c:v>375.37143899999995</c:v>
                </c:pt>
                <c:pt idx="413">
                  <c:v>375.37143899999995</c:v>
                </c:pt>
                <c:pt idx="414">
                  <c:v>375.37143899999995</c:v>
                </c:pt>
                <c:pt idx="415">
                  <c:v>375.37143899999995</c:v>
                </c:pt>
                <c:pt idx="416">
                  <c:v>375.29981399999997</c:v>
                </c:pt>
                <c:pt idx="417">
                  <c:v>375.323689</c:v>
                </c:pt>
                <c:pt idx="418">
                  <c:v>375.29981399999997</c:v>
                </c:pt>
                <c:pt idx="419">
                  <c:v>375.39531399999998</c:v>
                </c:pt>
                <c:pt idx="420">
                  <c:v>375.41918899999996</c:v>
                </c:pt>
                <c:pt idx="421">
                  <c:v>375.44306399999999</c:v>
                </c:pt>
                <c:pt idx="422">
                  <c:v>375.44306399999999</c:v>
                </c:pt>
                <c:pt idx="423">
                  <c:v>375.37143899999995</c:v>
                </c:pt>
                <c:pt idx="424">
                  <c:v>375.34756399999998</c:v>
                </c:pt>
                <c:pt idx="425">
                  <c:v>375.39531399999998</c:v>
                </c:pt>
                <c:pt idx="426">
                  <c:v>375.41918899999996</c:v>
                </c:pt>
                <c:pt idx="427">
                  <c:v>375.323689</c:v>
                </c:pt>
                <c:pt idx="428">
                  <c:v>375.37143899999995</c:v>
                </c:pt>
                <c:pt idx="429">
                  <c:v>375.39531399999998</c:v>
                </c:pt>
                <c:pt idx="430">
                  <c:v>375.41918899999996</c:v>
                </c:pt>
                <c:pt idx="431">
                  <c:v>375.39531399999998</c:v>
                </c:pt>
                <c:pt idx="432">
                  <c:v>375.39531399999998</c:v>
                </c:pt>
                <c:pt idx="433">
                  <c:v>375.323689</c:v>
                </c:pt>
                <c:pt idx="434">
                  <c:v>375.34756399999998</c:v>
                </c:pt>
                <c:pt idx="435">
                  <c:v>375.29981399999997</c:v>
                </c:pt>
                <c:pt idx="436">
                  <c:v>375.29981399999997</c:v>
                </c:pt>
                <c:pt idx="437">
                  <c:v>375.29981399999997</c:v>
                </c:pt>
                <c:pt idx="438">
                  <c:v>375.323689</c:v>
                </c:pt>
                <c:pt idx="439">
                  <c:v>375.29981399999997</c:v>
                </c:pt>
                <c:pt idx="440">
                  <c:v>375.34756399999998</c:v>
                </c:pt>
                <c:pt idx="441">
                  <c:v>375.34756399999998</c:v>
                </c:pt>
                <c:pt idx="442">
                  <c:v>375.37143899999995</c:v>
                </c:pt>
                <c:pt idx="443">
                  <c:v>375.39531399999998</c:v>
                </c:pt>
                <c:pt idx="444">
                  <c:v>375.34756399999998</c:v>
                </c:pt>
                <c:pt idx="445">
                  <c:v>375.39531399999998</c:v>
                </c:pt>
                <c:pt idx="446">
                  <c:v>375.41918899999996</c:v>
                </c:pt>
                <c:pt idx="447">
                  <c:v>375.323689</c:v>
                </c:pt>
                <c:pt idx="448">
                  <c:v>375.34756399999998</c:v>
                </c:pt>
                <c:pt idx="449">
                  <c:v>375.39531399999998</c:v>
                </c:pt>
                <c:pt idx="450">
                  <c:v>375.34756399999998</c:v>
                </c:pt>
                <c:pt idx="451">
                  <c:v>375.39531399999998</c:v>
                </c:pt>
                <c:pt idx="452">
                  <c:v>375.37143899999995</c:v>
                </c:pt>
                <c:pt idx="453">
                  <c:v>375.34756399999998</c:v>
                </c:pt>
                <c:pt idx="454">
                  <c:v>375.323689</c:v>
                </c:pt>
                <c:pt idx="455">
                  <c:v>375.37143899999995</c:v>
                </c:pt>
                <c:pt idx="456">
                  <c:v>375.323689</c:v>
                </c:pt>
                <c:pt idx="457">
                  <c:v>375.34756399999998</c:v>
                </c:pt>
                <c:pt idx="458">
                  <c:v>375.37143899999995</c:v>
                </c:pt>
                <c:pt idx="459">
                  <c:v>375.39531399999998</c:v>
                </c:pt>
                <c:pt idx="460">
                  <c:v>375.37143899999995</c:v>
                </c:pt>
                <c:pt idx="461">
                  <c:v>375.37143899999995</c:v>
                </c:pt>
                <c:pt idx="462">
                  <c:v>375.37143899999995</c:v>
                </c:pt>
                <c:pt idx="463">
                  <c:v>375.39531399999998</c:v>
                </c:pt>
                <c:pt idx="464">
                  <c:v>375.39531399999998</c:v>
                </c:pt>
                <c:pt idx="465">
                  <c:v>375.37143899999995</c:v>
                </c:pt>
                <c:pt idx="466">
                  <c:v>375.34756399999998</c:v>
                </c:pt>
                <c:pt idx="467">
                  <c:v>375.39531399999998</c:v>
                </c:pt>
                <c:pt idx="468">
                  <c:v>375.37143899999995</c:v>
                </c:pt>
                <c:pt idx="469">
                  <c:v>375.39531399999998</c:v>
                </c:pt>
                <c:pt idx="470">
                  <c:v>375.39531399999998</c:v>
                </c:pt>
                <c:pt idx="471">
                  <c:v>375.323689</c:v>
                </c:pt>
                <c:pt idx="472">
                  <c:v>375.41918899999996</c:v>
                </c:pt>
                <c:pt idx="473">
                  <c:v>375.323689</c:v>
                </c:pt>
                <c:pt idx="474">
                  <c:v>375.41918899999996</c:v>
                </c:pt>
                <c:pt idx="475">
                  <c:v>375.34756399999998</c:v>
                </c:pt>
                <c:pt idx="476">
                  <c:v>375.29981399999997</c:v>
                </c:pt>
                <c:pt idx="477">
                  <c:v>375.34756399999998</c:v>
                </c:pt>
                <c:pt idx="478">
                  <c:v>375.37143899999995</c:v>
                </c:pt>
                <c:pt idx="479">
                  <c:v>375.29981399999997</c:v>
                </c:pt>
                <c:pt idx="480">
                  <c:v>375.34756399999998</c:v>
                </c:pt>
                <c:pt idx="481">
                  <c:v>375.39531399999998</c:v>
                </c:pt>
                <c:pt idx="482">
                  <c:v>375.39531399999998</c:v>
                </c:pt>
                <c:pt idx="483">
                  <c:v>375.29981399999997</c:v>
                </c:pt>
                <c:pt idx="484">
                  <c:v>375.34756399999998</c:v>
                </c:pt>
                <c:pt idx="485">
                  <c:v>375.34756399999998</c:v>
                </c:pt>
                <c:pt idx="486">
                  <c:v>375.29981399999997</c:v>
                </c:pt>
                <c:pt idx="487">
                  <c:v>375.37143899999995</c:v>
                </c:pt>
                <c:pt idx="488">
                  <c:v>375.37143899999995</c:v>
                </c:pt>
                <c:pt idx="489">
                  <c:v>375.34756399999998</c:v>
                </c:pt>
                <c:pt idx="490">
                  <c:v>375.29981399999997</c:v>
                </c:pt>
                <c:pt idx="491">
                  <c:v>375.41918899999996</c:v>
                </c:pt>
                <c:pt idx="492">
                  <c:v>375.34756399999998</c:v>
                </c:pt>
                <c:pt idx="493">
                  <c:v>375.34756399999998</c:v>
                </c:pt>
                <c:pt idx="494">
                  <c:v>375.34756399999998</c:v>
                </c:pt>
                <c:pt idx="495">
                  <c:v>375.39531399999998</c:v>
                </c:pt>
                <c:pt idx="496">
                  <c:v>375.34756399999998</c:v>
                </c:pt>
                <c:pt idx="497">
                  <c:v>375.39531399999998</c:v>
                </c:pt>
                <c:pt idx="498">
                  <c:v>375.34756399999998</c:v>
                </c:pt>
                <c:pt idx="499">
                  <c:v>375.323689</c:v>
                </c:pt>
                <c:pt idx="500">
                  <c:v>375.34756399999998</c:v>
                </c:pt>
                <c:pt idx="501">
                  <c:v>375.34756399999998</c:v>
                </c:pt>
                <c:pt idx="502">
                  <c:v>375.323689</c:v>
                </c:pt>
                <c:pt idx="503">
                  <c:v>375.37143899999995</c:v>
                </c:pt>
                <c:pt idx="504">
                  <c:v>375.323689</c:v>
                </c:pt>
                <c:pt idx="505">
                  <c:v>375.29981399999997</c:v>
                </c:pt>
                <c:pt idx="506">
                  <c:v>375.29981399999997</c:v>
                </c:pt>
                <c:pt idx="507">
                  <c:v>375.323689</c:v>
                </c:pt>
                <c:pt idx="508">
                  <c:v>375.34756399999998</c:v>
                </c:pt>
                <c:pt idx="509">
                  <c:v>375.34756399999998</c:v>
                </c:pt>
                <c:pt idx="510">
                  <c:v>375.323689</c:v>
                </c:pt>
                <c:pt idx="511">
                  <c:v>375.37143899999995</c:v>
                </c:pt>
                <c:pt idx="512">
                  <c:v>375.34756399999998</c:v>
                </c:pt>
                <c:pt idx="513">
                  <c:v>375.323689</c:v>
                </c:pt>
                <c:pt idx="514">
                  <c:v>375.34756399999998</c:v>
                </c:pt>
                <c:pt idx="515">
                  <c:v>375.39531399999998</c:v>
                </c:pt>
                <c:pt idx="516">
                  <c:v>375.37143899999995</c:v>
                </c:pt>
                <c:pt idx="517">
                  <c:v>375.39531399999998</c:v>
                </c:pt>
                <c:pt idx="518">
                  <c:v>375.34756399999998</c:v>
                </c:pt>
                <c:pt idx="519">
                  <c:v>375.37143899999995</c:v>
                </c:pt>
                <c:pt idx="520">
                  <c:v>375.34756399999998</c:v>
                </c:pt>
                <c:pt idx="521">
                  <c:v>375.34756399999998</c:v>
                </c:pt>
                <c:pt idx="522">
                  <c:v>375.34756399999998</c:v>
                </c:pt>
                <c:pt idx="523">
                  <c:v>375.75343899999996</c:v>
                </c:pt>
                <c:pt idx="524">
                  <c:v>375.58631399999996</c:v>
                </c:pt>
                <c:pt idx="525">
                  <c:v>375.70568899999995</c:v>
                </c:pt>
                <c:pt idx="526">
                  <c:v>375.68181399999997</c:v>
                </c:pt>
                <c:pt idx="527">
                  <c:v>375.63406399999997</c:v>
                </c:pt>
                <c:pt idx="528">
                  <c:v>375.70568899999995</c:v>
                </c:pt>
                <c:pt idx="529">
                  <c:v>375.657939</c:v>
                </c:pt>
                <c:pt idx="530">
                  <c:v>375.56243899999998</c:v>
                </c:pt>
                <c:pt idx="531">
                  <c:v>375.53856399999995</c:v>
                </c:pt>
                <c:pt idx="532">
                  <c:v>375.53856399999995</c:v>
                </c:pt>
                <c:pt idx="533">
                  <c:v>375.44306399999999</c:v>
                </c:pt>
                <c:pt idx="534">
                  <c:v>375.51468899999998</c:v>
                </c:pt>
                <c:pt idx="535">
                  <c:v>375.46693899999997</c:v>
                </c:pt>
                <c:pt idx="536">
                  <c:v>375.490814</c:v>
                </c:pt>
                <c:pt idx="537">
                  <c:v>375.490814</c:v>
                </c:pt>
                <c:pt idx="538">
                  <c:v>375.41918899999996</c:v>
                </c:pt>
                <c:pt idx="539">
                  <c:v>375.46693899999997</c:v>
                </c:pt>
                <c:pt idx="540">
                  <c:v>375.44306399999999</c:v>
                </c:pt>
                <c:pt idx="541">
                  <c:v>375.39531399999998</c:v>
                </c:pt>
                <c:pt idx="542">
                  <c:v>375.490814</c:v>
                </c:pt>
                <c:pt idx="543">
                  <c:v>375.37143899999995</c:v>
                </c:pt>
                <c:pt idx="544">
                  <c:v>375.39531399999998</c:v>
                </c:pt>
                <c:pt idx="545">
                  <c:v>375.44306399999999</c:v>
                </c:pt>
                <c:pt idx="546">
                  <c:v>375.44306399999999</c:v>
                </c:pt>
                <c:pt idx="547">
                  <c:v>375.41918899999996</c:v>
                </c:pt>
                <c:pt idx="548">
                  <c:v>375.44306399999999</c:v>
                </c:pt>
                <c:pt idx="549">
                  <c:v>375.58631399999996</c:v>
                </c:pt>
                <c:pt idx="550">
                  <c:v>375.39531399999998</c:v>
                </c:pt>
                <c:pt idx="551">
                  <c:v>375.39531399999998</c:v>
                </c:pt>
                <c:pt idx="552">
                  <c:v>375.39531399999998</c:v>
                </c:pt>
                <c:pt idx="553">
                  <c:v>375.39531399999998</c:v>
                </c:pt>
                <c:pt idx="554">
                  <c:v>375.34756399999998</c:v>
                </c:pt>
                <c:pt idx="555">
                  <c:v>375.39531399999998</c:v>
                </c:pt>
                <c:pt idx="556">
                  <c:v>375.34756399999998</c:v>
                </c:pt>
                <c:pt idx="557">
                  <c:v>375.39531399999998</c:v>
                </c:pt>
                <c:pt idx="558">
                  <c:v>375.34756399999998</c:v>
                </c:pt>
                <c:pt idx="559">
                  <c:v>375.29981399999997</c:v>
                </c:pt>
                <c:pt idx="560">
                  <c:v>375.37143899999995</c:v>
                </c:pt>
                <c:pt idx="561">
                  <c:v>375.34756399999998</c:v>
                </c:pt>
                <c:pt idx="562">
                  <c:v>375.37143899999995</c:v>
                </c:pt>
                <c:pt idx="563">
                  <c:v>375.39531399999998</c:v>
                </c:pt>
                <c:pt idx="564">
                  <c:v>375.41918899999996</c:v>
                </c:pt>
                <c:pt idx="565">
                  <c:v>375.34756399999998</c:v>
                </c:pt>
                <c:pt idx="566">
                  <c:v>375.39531399999998</c:v>
                </c:pt>
                <c:pt idx="567">
                  <c:v>375.39531399999998</c:v>
                </c:pt>
                <c:pt idx="568">
                  <c:v>375.37143899999995</c:v>
                </c:pt>
                <c:pt idx="569">
                  <c:v>375.39531399999998</c:v>
                </c:pt>
                <c:pt idx="570">
                  <c:v>375.34756399999998</c:v>
                </c:pt>
                <c:pt idx="571">
                  <c:v>375.41918899999996</c:v>
                </c:pt>
                <c:pt idx="572">
                  <c:v>375.39531399999998</c:v>
                </c:pt>
                <c:pt idx="573">
                  <c:v>375.657939</c:v>
                </c:pt>
                <c:pt idx="574">
                  <c:v>375.34756399999998</c:v>
                </c:pt>
                <c:pt idx="575">
                  <c:v>375.39531399999998</c:v>
                </c:pt>
                <c:pt idx="576">
                  <c:v>375.34756399999998</c:v>
                </c:pt>
                <c:pt idx="577">
                  <c:v>375.323689</c:v>
                </c:pt>
                <c:pt idx="578">
                  <c:v>375.34756399999998</c:v>
                </c:pt>
                <c:pt idx="579">
                  <c:v>375.39531399999998</c:v>
                </c:pt>
                <c:pt idx="580">
                  <c:v>375.34756399999998</c:v>
                </c:pt>
                <c:pt idx="581">
                  <c:v>375.37143899999995</c:v>
                </c:pt>
                <c:pt idx="582">
                  <c:v>375.29981399999997</c:v>
                </c:pt>
                <c:pt idx="583">
                  <c:v>375.29981399999997</c:v>
                </c:pt>
                <c:pt idx="584">
                  <c:v>375.39531399999998</c:v>
                </c:pt>
                <c:pt idx="585">
                  <c:v>375.29981399999997</c:v>
                </c:pt>
                <c:pt idx="586">
                  <c:v>375.37143899999995</c:v>
                </c:pt>
                <c:pt idx="587">
                  <c:v>375.41918899999996</c:v>
                </c:pt>
                <c:pt idx="588">
                  <c:v>375.34756399999998</c:v>
                </c:pt>
                <c:pt idx="589">
                  <c:v>375.39531399999998</c:v>
                </c:pt>
                <c:pt idx="590">
                  <c:v>375.44306399999999</c:v>
                </c:pt>
                <c:pt idx="591">
                  <c:v>375.37143899999995</c:v>
                </c:pt>
                <c:pt idx="592">
                  <c:v>375.44306399999999</c:v>
                </c:pt>
                <c:pt idx="593">
                  <c:v>375.41918899999996</c:v>
                </c:pt>
                <c:pt idx="594">
                  <c:v>375.34756399999998</c:v>
                </c:pt>
                <c:pt idx="595">
                  <c:v>375.39531399999998</c:v>
                </c:pt>
                <c:pt idx="596">
                  <c:v>375.41918899999996</c:v>
                </c:pt>
                <c:pt idx="597">
                  <c:v>375.39531399999998</c:v>
                </c:pt>
                <c:pt idx="598">
                  <c:v>375.46693899999997</c:v>
                </c:pt>
                <c:pt idx="599">
                  <c:v>375.39531399999998</c:v>
                </c:pt>
                <c:pt idx="600">
                  <c:v>375.44306399999999</c:v>
                </c:pt>
                <c:pt idx="601">
                  <c:v>375.41918899999996</c:v>
                </c:pt>
                <c:pt idx="602">
                  <c:v>375.37143899999995</c:v>
                </c:pt>
                <c:pt idx="603">
                  <c:v>375.39531399999998</c:v>
                </c:pt>
                <c:pt idx="604">
                  <c:v>375.39531399999998</c:v>
                </c:pt>
                <c:pt idx="605">
                  <c:v>375.39531399999998</c:v>
                </c:pt>
                <c:pt idx="606">
                  <c:v>375.34756399999998</c:v>
                </c:pt>
                <c:pt idx="607">
                  <c:v>375.34756399999998</c:v>
                </c:pt>
                <c:pt idx="608">
                  <c:v>375.37143899999995</c:v>
                </c:pt>
                <c:pt idx="609">
                  <c:v>375.37143899999995</c:v>
                </c:pt>
                <c:pt idx="610">
                  <c:v>375.37143899999995</c:v>
                </c:pt>
                <c:pt idx="611">
                  <c:v>375.44306399999999</c:v>
                </c:pt>
                <c:pt idx="612">
                  <c:v>375.39531399999998</c:v>
                </c:pt>
                <c:pt idx="613">
                  <c:v>375.39531399999998</c:v>
                </c:pt>
                <c:pt idx="614">
                  <c:v>375.39531399999998</c:v>
                </c:pt>
                <c:pt idx="615">
                  <c:v>375.37143899999995</c:v>
                </c:pt>
                <c:pt idx="616">
                  <c:v>375.41918899999996</c:v>
                </c:pt>
                <c:pt idx="617">
                  <c:v>375.53856399999995</c:v>
                </c:pt>
                <c:pt idx="618">
                  <c:v>375.58631399999996</c:v>
                </c:pt>
                <c:pt idx="619">
                  <c:v>375.657939</c:v>
                </c:pt>
                <c:pt idx="620">
                  <c:v>375.70568899999995</c:v>
                </c:pt>
                <c:pt idx="621">
                  <c:v>375.63406399999997</c:v>
                </c:pt>
                <c:pt idx="622">
                  <c:v>375.61018899999999</c:v>
                </c:pt>
                <c:pt idx="623">
                  <c:v>375.657939</c:v>
                </c:pt>
                <c:pt idx="624">
                  <c:v>375.58631399999996</c:v>
                </c:pt>
                <c:pt idx="625">
                  <c:v>375.56243899999998</c:v>
                </c:pt>
                <c:pt idx="626">
                  <c:v>375.58631399999996</c:v>
                </c:pt>
                <c:pt idx="627">
                  <c:v>375.53856399999995</c:v>
                </c:pt>
                <c:pt idx="628">
                  <c:v>375.46693899999997</c:v>
                </c:pt>
                <c:pt idx="629">
                  <c:v>375.490814</c:v>
                </c:pt>
                <c:pt idx="630">
                  <c:v>375.44306399999999</c:v>
                </c:pt>
                <c:pt idx="631">
                  <c:v>375.44306399999999</c:v>
                </c:pt>
                <c:pt idx="632">
                  <c:v>375.44306399999999</c:v>
                </c:pt>
                <c:pt idx="633">
                  <c:v>375.46693899999997</c:v>
                </c:pt>
                <c:pt idx="634">
                  <c:v>375.46693899999997</c:v>
                </c:pt>
                <c:pt idx="635">
                  <c:v>375.41918899999996</c:v>
                </c:pt>
                <c:pt idx="636">
                  <c:v>375.44306399999999</c:v>
                </c:pt>
                <c:pt idx="637">
                  <c:v>375.41918899999996</c:v>
                </c:pt>
                <c:pt idx="638">
                  <c:v>375.41918899999996</c:v>
                </c:pt>
                <c:pt idx="639">
                  <c:v>375.490814</c:v>
                </c:pt>
                <c:pt idx="640">
                  <c:v>375.44306399999999</c:v>
                </c:pt>
                <c:pt idx="641">
                  <c:v>375.490814</c:v>
                </c:pt>
                <c:pt idx="642">
                  <c:v>375.46693899999997</c:v>
                </c:pt>
                <c:pt idx="643">
                  <c:v>375.41918899999996</c:v>
                </c:pt>
                <c:pt idx="644">
                  <c:v>375.46693899999997</c:v>
                </c:pt>
                <c:pt idx="645">
                  <c:v>375.44306399999999</c:v>
                </c:pt>
                <c:pt idx="646">
                  <c:v>375.44306399999999</c:v>
                </c:pt>
                <c:pt idx="647">
                  <c:v>375.46693899999997</c:v>
                </c:pt>
                <c:pt idx="648">
                  <c:v>375.44306399999999</c:v>
                </c:pt>
                <c:pt idx="649">
                  <c:v>375.44306399999999</c:v>
                </c:pt>
                <c:pt idx="650">
                  <c:v>375.46693899999997</c:v>
                </c:pt>
                <c:pt idx="651">
                  <c:v>375.46693899999997</c:v>
                </c:pt>
                <c:pt idx="652">
                  <c:v>375.84893899999997</c:v>
                </c:pt>
                <c:pt idx="653">
                  <c:v>375.72956399999998</c:v>
                </c:pt>
                <c:pt idx="654">
                  <c:v>375.72956399999998</c:v>
                </c:pt>
                <c:pt idx="655">
                  <c:v>375.68181399999997</c:v>
                </c:pt>
                <c:pt idx="656">
                  <c:v>375.61018899999999</c:v>
                </c:pt>
                <c:pt idx="657">
                  <c:v>375.61018899999999</c:v>
                </c:pt>
                <c:pt idx="658">
                  <c:v>375.53856399999995</c:v>
                </c:pt>
                <c:pt idx="659">
                  <c:v>375.58631399999996</c:v>
                </c:pt>
                <c:pt idx="660">
                  <c:v>375.63406399999997</c:v>
                </c:pt>
                <c:pt idx="661">
                  <c:v>375.58631399999996</c:v>
                </c:pt>
                <c:pt idx="662">
                  <c:v>375.61018899999999</c:v>
                </c:pt>
                <c:pt idx="663">
                  <c:v>375.51468899999998</c:v>
                </c:pt>
                <c:pt idx="664">
                  <c:v>375.56243899999998</c:v>
                </c:pt>
                <c:pt idx="665">
                  <c:v>375.51468899999998</c:v>
                </c:pt>
                <c:pt idx="666">
                  <c:v>375.53856399999995</c:v>
                </c:pt>
                <c:pt idx="667">
                  <c:v>375.46693899999997</c:v>
                </c:pt>
                <c:pt idx="668">
                  <c:v>375.44306399999999</c:v>
                </c:pt>
                <c:pt idx="669">
                  <c:v>375.51468899999998</c:v>
                </c:pt>
                <c:pt idx="670">
                  <c:v>375.51468899999998</c:v>
                </c:pt>
                <c:pt idx="671">
                  <c:v>375.51468899999998</c:v>
                </c:pt>
                <c:pt idx="672">
                  <c:v>375.41918899999996</c:v>
                </c:pt>
                <c:pt idx="673">
                  <c:v>375.39531399999998</c:v>
                </c:pt>
                <c:pt idx="674">
                  <c:v>375.39531399999998</c:v>
                </c:pt>
                <c:pt idx="675">
                  <c:v>375.46693899999997</c:v>
                </c:pt>
                <c:pt idx="676">
                  <c:v>375.39531399999998</c:v>
                </c:pt>
                <c:pt idx="677">
                  <c:v>375.39531399999998</c:v>
                </c:pt>
                <c:pt idx="678">
                  <c:v>375.37143899999995</c:v>
                </c:pt>
                <c:pt idx="679">
                  <c:v>375.41918899999996</c:v>
                </c:pt>
                <c:pt idx="680">
                  <c:v>375.37143899999995</c:v>
                </c:pt>
                <c:pt idx="681">
                  <c:v>375.39531399999998</c:v>
                </c:pt>
                <c:pt idx="682">
                  <c:v>375.44306399999999</c:v>
                </c:pt>
                <c:pt idx="683">
                  <c:v>375.39531399999998</c:v>
                </c:pt>
                <c:pt idx="684">
                  <c:v>375.39531399999998</c:v>
                </c:pt>
                <c:pt idx="685">
                  <c:v>375.44306399999999</c:v>
                </c:pt>
                <c:pt idx="686">
                  <c:v>375.41918899999996</c:v>
                </c:pt>
                <c:pt idx="687">
                  <c:v>375.44306399999999</c:v>
                </c:pt>
                <c:pt idx="688">
                  <c:v>375.39531399999998</c:v>
                </c:pt>
                <c:pt idx="689">
                  <c:v>375.39531399999998</c:v>
                </c:pt>
                <c:pt idx="690">
                  <c:v>375.46693899999997</c:v>
                </c:pt>
                <c:pt idx="691">
                  <c:v>375.44306399999999</c:v>
                </c:pt>
                <c:pt idx="692">
                  <c:v>375.46693899999997</c:v>
                </c:pt>
                <c:pt idx="693">
                  <c:v>375.41918899999996</c:v>
                </c:pt>
                <c:pt idx="694">
                  <c:v>375.41918899999996</c:v>
                </c:pt>
                <c:pt idx="695">
                  <c:v>375.44306399999999</c:v>
                </c:pt>
                <c:pt idx="696">
                  <c:v>375.39531399999998</c:v>
                </c:pt>
                <c:pt idx="697">
                  <c:v>375.37143899999995</c:v>
                </c:pt>
                <c:pt idx="698">
                  <c:v>375.41918899999996</c:v>
                </c:pt>
                <c:pt idx="699">
                  <c:v>375.41918899999996</c:v>
                </c:pt>
                <c:pt idx="700">
                  <c:v>375.37143899999995</c:v>
                </c:pt>
                <c:pt idx="701">
                  <c:v>375.39531399999998</c:v>
                </c:pt>
                <c:pt idx="702">
                  <c:v>375.41918899999996</c:v>
                </c:pt>
                <c:pt idx="703">
                  <c:v>375.41918899999996</c:v>
                </c:pt>
                <c:pt idx="704">
                  <c:v>375.37143899999995</c:v>
                </c:pt>
                <c:pt idx="705">
                  <c:v>375.37143899999995</c:v>
                </c:pt>
                <c:pt idx="706">
                  <c:v>375.37143899999995</c:v>
                </c:pt>
                <c:pt idx="707">
                  <c:v>375.37143899999995</c:v>
                </c:pt>
                <c:pt idx="708">
                  <c:v>375.37143899999995</c:v>
                </c:pt>
                <c:pt idx="709">
                  <c:v>374.91781399999996</c:v>
                </c:pt>
                <c:pt idx="710">
                  <c:v>375.37143899999995</c:v>
                </c:pt>
                <c:pt idx="711">
                  <c:v>375.44306399999999</c:v>
                </c:pt>
                <c:pt idx="712">
                  <c:v>375.44306399999999</c:v>
                </c:pt>
                <c:pt idx="713">
                  <c:v>375.37143899999995</c:v>
                </c:pt>
                <c:pt idx="714">
                  <c:v>375.44306399999999</c:v>
                </c:pt>
                <c:pt idx="715">
                  <c:v>375.37143899999995</c:v>
                </c:pt>
                <c:pt idx="716">
                  <c:v>375.39531399999998</c:v>
                </c:pt>
                <c:pt idx="717">
                  <c:v>375.34756399999998</c:v>
                </c:pt>
                <c:pt idx="718">
                  <c:v>375.34756399999998</c:v>
                </c:pt>
                <c:pt idx="719">
                  <c:v>375.37143899999995</c:v>
                </c:pt>
                <c:pt idx="720">
                  <c:v>375.39531399999998</c:v>
                </c:pt>
                <c:pt idx="721">
                  <c:v>375.37143899999995</c:v>
                </c:pt>
                <c:pt idx="722">
                  <c:v>375.37143899999995</c:v>
                </c:pt>
                <c:pt idx="723">
                  <c:v>375.41918899999996</c:v>
                </c:pt>
                <c:pt idx="724">
                  <c:v>375.37143899999995</c:v>
                </c:pt>
                <c:pt idx="725">
                  <c:v>375.39531399999998</c:v>
                </c:pt>
                <c:pt idx="726">
                  <c:v>375.34756399999998</c:v>
                </c:pt>
                <c:pt idx="727">
                  <c:v>375.39531399999998</c:v>
                </c:pt>
                <c:pt idx="728">
                  <c:v>375.39531399999998</c:v>
                </c:pt>
                <c:pt idx="729">
                  <c:v>375.34756399999998</c:v>
                </c:pt>
                <c:pt idx="730">
                  <c:v>375.34756399999998</c:v>
                </c:pt>
                <c:pt idx="731">
                  <c:v>375.39531399999998</c:v>
                </c:pt>
                <c:pt idx="732">
                  <c:v>375.490814</c:v>
                </c:pt>
                <c:pt idx="733">
                  <c:v>375.41918899999996</c:v>
                </c:pt>
                <c:pt idx="734">
                  <c:v>375.41918899999996</c:v>
                </c:pt>
                <c:pt idx="735">
                  <c:v>375.37143899999995</c:v>
                </c:pt>
                <c:pt idx="736">
                  <c:v>375.37143899999995</c:v>
                </c:pt>
                <c:pt idx="737">
                  <c:v>375.34756399999998</c:v>
                </c:pt>
                <c:pt idx="738">
                  <c:v>375.44306399999999</c:v>
                </c:pt>
                <c:pt idx="739">
                  <c:v>375.39531399999998</c:v>
                </c:pt>
                <c:pt idx="740">
                  <c:v>375.41918899999996</c:v>
                </c:pt>
                <c:pt idx="741">
                  <c:v>375.39531399999998</c:v>
                </c:pt>
                <c:pt idx="742">
                  <c:v>375.39531399999998</c:v>
                </c:pt>
                <c:pt idx="743">
                  <c:v>375.34756399999998</c:v>
                </c:pt>
                <c:pt idx="744">
                  <c:v>375.41918899999996</c:v>
                </c:pt>
                <c:pt idx="745">
                  <c:v>375.34756399999998</c:v>
                </c:pt>
                <c:pt idx="746">
                  <c:v>375.39531399999998</c:v>
                </c:pt>
                <c:pt idx="747">
                  <c:v>375.39531399999998</c:v>
                </c:pt>
                <c:pt idx="748">
                  <c:v>375.39531399999998</c:v>
                </c:pt>
                <c:pt idx="749">
                  <c:v>375.39531399999998</c:v>
                </c:pt>
                <c:pt idx="750">
                  <c:v>375.39531399999998</c:v>
                </c:pt>
                <c:pt idx="751">
                  <c:v>375.34756399999998</c:v>
                </c:pt>
                <c:pt idx="752">
                  <c:v>375.37143899999995</c:v>
                </c:pt>
                <c:pt idx="753">
                  <c:v>375.37143899999995</c:v>
                </c:pt>
                <c:pt idx="754">
                  <c:v>375.39531399999998</c:v>
                </c:pt>
                <c:pt idx="755">
                  <c:v>375.44306399999999</c:v>
                </c:pt>
                <c:pt idx="756">
                  <c:v>375.51468899999998</c:v>
                </c:pt>
                <c:pt idx="757">
                  <c:v>375.46693899999997</c:v>
                </c:pt>
                <c:pt idx="758">
                  <c:v>375.53856399999995</c:v>
                </c:pt>
                <c:pt idx="759">
                  <c:v>375.490814</c:v>
                </c:pt>
                <c:pt idx="760">
                  <c:v>375.46693899999997</c:v>
                </c:pt>
                <c:pt idx="761">
                  <c:v>375.44306399999999</c:v>
                </c:pt>
                <c:pt idx="762">
                  <c:v>375.41918899999996</c:v>
                </c:pt>
                <c:pt idx="763">
                  <c:v>375.39531399999998</c:v>
                </c:pt>
                <c:pt idx="764">
                  <c:v>375.39531399999998</c:v>
                </c:pt>
                <c:pt idx="765">
                  <c:v>375.44306399999999</c:v>
                </c:pt>
                <c:pt idx="766">
                  <c:v>375.44306399999999</c:v>
                </c:pt>
                <c:pt idx="767">
                  <c:v>375.34756399999998</c:v>
                </c:pt>
                <c:pt idx="768">
                  <c:v>375.41918899999996</c:v>
                </c:pt>
                <c:pt idx="769">
                  <c:v>375.41918899999996</c:v>
                </c:pt>
                <c:pt idx="770">
                  <c:v>375.41918899999996</c:v>
                </c:pt>
                <c:pt idx="771">
                  <c:v>375.41918899999996</c:v>
                </c:pt>
                <c:pt idx="772">
                  <c:v>375.39531399999998</c:v>
                </c:pt>
                <c:pt idx="773">
                  <c:v>375.34756399999998</c:v>
                </c:pt>
                <c:pt idx="774">
                  <c:v>375.34756399999998</c:v>
                </c:pt>
                <c:pt idx="775">
                  <c:v>375.323689</c:v>
                </c:pt>
                <c:pt idx="776">
                  <c:v>375.37143899999995</c:v>
                </c:pt>
                <c:pt idx="777">
                  <c:v>375.39531399999998</c:v>
                </c:pt>
                <c:pt idx="778">
                  <c:v>375.39531399999998</c:v>
                </c:pt>
                <c:pt idx="779">
                  <c:v>375.34756399999998</c:v>
                </c:pt>
                <c:pt idx="780">
                  <c:v>375.37143899999995</c:v>
                </c:pt>
                <c:pt idx="781">
                  <c:v>375.41918899999996</c:v>
                </c:pt>
                <c:pt idx="782">
                  <c:v>375.44306399999999</c:v>
                </c:pt>
                <c:pt idx="783">
                  <c:v>375.37143899999995</c:v>
                </c:pt>
                <c:pt idx="784">
                  <c:v>375.41918899999996</c:v>
                </c:pt>
                <c:pt idx="785">
                  <c:v>375.34756399999998</c:v>
                </c:pt>
                <c:pt idx="786">
                  <c:v>375.39531399999998</c:v>
                </c:pt>
                <c:pt idx="787">
                  <c:v>375.41918899999996</c:v>
                </c:pt>
                <c:pt idx="788">
                  <c:v>375.37143899999995</c:v>
                </c:pt>
                <c:pt idx="789">
                  <c:v>375.41918899999996</c:v>
                </c:pt>
                <c:pt idx="790">
                  <c:v>375.39531399999998</c:v>
                </c:pt>
                <c:pt idx="791">
                  <c:v>375.34756399999998</c:v>
                </c:pt>
                <c:pt idx="792">
                  <c:v>375.41918899999996</c:v>
                </c:pt>
                <c:pt idx="793">
                  <c:v>375.39531399999998</c:v>
                </c:pt>
                <c:pt idx="794">
                  <c:v>375.39531399999998</c:v>
                </c:pt>
                <c:pt idx="795">
                  <c:v>375.41918899999996</c:v>
                </c:pt>
                <c:pt idx="796">
                  <c:v>375.41918899999996</c:v>
                </c:pt>
                <c:pt idx="797">
                  <c:v>375.37143899999995</c:v>
                </c:pt>
                <c:pt idx="798">
                  <c:v>375.37143899999995</c:v>
                </c:pt>
                <c:pt idx="799">
                  <c:v>375.46693899999997</c:v>
                </c:pt>
                <c:pt idx="800">
                  <c:v>375.37143899999995</c:v>
                </c:pt>
                <c:pt idx="801">
                  <c:v>375.39531399999998</c:v>
                </c:pt>
                <c:pt idx="802">
                  <c:v>375.41918899999996</c:v>
                </c:pt>
                <c:pt idx="803">
                  <c:v>375.39531399999998</c:v>
                </c:pt>
                <c:pt idx="804">
                  <c:v>375.490814</c:v>
                </c:pt>
                <c:pt idx="805">
                  <c:v>375.44306399999999</c:v>
                </c:pt>
                <c:pt idx="806">
                  <c:v>375.39531399999998</c:v>
                </c:pt>
                <c:pt idx="807">
                  <c:v>375.46693899999997</c:v>
                </c:pt>
                <c:pt idx="808">
                  <c:v>375.44306399999999</c:v>
                </c:pt>
                <c:pt idx="809">
                  <c:v>375.46693899999997</c:v>
                </c:pt>
                <c:pt idx="810">
                  <c:v>375.34756399999998</c:v>
                </c:pt>
                <c:pt idx="811">
                  <c:v>375.44306399999999</c:v>
                </c:pt>
                <c:pt idx="812">
                  <c:v>375.34756399999998</c:v>
                </c:pt>
                <c:pt idx="813">
                  <c:v>375.41918899999996</c:v>
                </c:pt>
                <c:pt idx="814">
                  <c:v>375.41918899999996</c:v>
                </c:pt>
                <c:pt idx="815">
                  <c:v>375.39531399999998</c:v>
                </c:pt>
                <c:pt idx="816">
                  <c:v>375.39531399999998</c:v>
                </c:pt>
                <c:pt idx="817">
                  <c:v>375.39531399999998</c:v>
                </c:pt>
                <c:pt idx="818">
                  <c:v>375.41918899999996</c:v>
                </c:pt>
                <c:pt idx="819">
                  <c:v>375.323689</c:v>
                </c:pt>
                <c:pt idx="820">
                  <c:v>375.323689</c:v>
                </c:pt>
                <c:pt idx="821">
                  <c:v>375.34756399999998</c:v>
                </c:pt>
                <c:pt idx="822">
                  <c:v>375.41918899999996</c:v>
                </c:pt>
                <c:pt idx="823">
                  <c:v>375.34756399999998</c:v>
                </c:pt>
                <c:pt idx="824">
                  <c:v>375.39531399999998</c:v>
                </c:pt>
                <c:pt idx="825">
                  <c:v>375.41918899999996</c:v>
                </c:pt>
                <c:pt idx="826">
                  <c:v>375.39531399999998</c:v>
                </c:pt>
                <c:pt idx="827">
                  <c:v>375.39531399999998</c:v>
                </c:pt>
                <c:pt idx="828">
                  <c:v>375.41918899999996</c:v>
                </c:pt>
                <c:pt idx="829">
                  <c:v>375.34756399999998</c:v>
                </c:pt>
                <c:pt idx="830">
                  <c:v>375.34756399999998</c:v>
                </c:pt>
                <c:pt idx="831">
                  <c:v>375.41918899999996</c:v>
                </c:pt>
                <c:pt idx="832">
                  <c:v>375.37143899999995</c:v>
                </c:pt>
                <c:pt idx="833">
                  <c:v>375.39531399999998</c:v>
                </c:pt>
                <c:pt idx="834">
                  <c:v>375.34756399999998</c:v>
                </c:pt>
                <c:pt idx="835">
                  <c:v>375.41918899999996</c:v>
                </c:pt>
                <c:pt idx="836">
                  <c:v>375.39531399999998</c:v>
                </c:pt>
                <c:pt idx="837">
                  <c:v>375.34756399999998</c:v>
                </c:pt>
                <c:pt idx="838">
                  <c:v>375.29981399999997</c:v>
                </c:pt>
                <c:pt idx="839">
                  <c:v>375.37143899999995</c:v>
                </c:pt>
                <c:pt idx="840">
                  <c:v>375.37143899999995</c:v>
                </c:pt>
                <c:pt idx="841">
                  <c:v>375.37143899999995</c:v>
                </c:pt>
                <c:pt idx="842">
                  <c:v>375.37143899999995</c:v>
                </c:pt>
                <c:pt idx="843">
                  <c:v>375.37143899999995</c:v>
                </c:pt>
                <c:pt idx="844">
                  <c:v>375.37143899999995</c:v>
                </c:pt>
                <c:pt idx="845">
                  <c:v>375.37143899999995</c:v>
                </c:pt>
                <c:pt idx="846">
                  <c:v>375.37143899999995</c:v>
                </c:pt>
                <c:pt idx="847">
                  <c:v>375.37143899999995</c:v>
                </c:pt>
                <c:pt idx="848">
                  <c:v>375.37143899999995</c:v>
                </c:pt>
                <c:pt idx="849">
                  <c:v>375.37143899999995</c:v>
                </c:pt>
                <c:pt idx="850">
                  <c:v>375.37143899999995</c:v>
                </c:pt>
                <c:pt idx="851">
                  <c:v>375.34756399999998</c:v>
                </c:pt>
                <c:pt idx="852">
                  <c:v>375.34756399999998</c:v>
                </c:pt>
                <c:pt idx="853">
                  <c:v>375.39531399999998</c:v>
                </c:pt>
                <c:pt idx="854">
                  <c:v>375.41918899999996</c:v>
                </c:pt>
                <c:pt idx="855">
                  <c:v>375.323689</c:v>
                </c:pt>
                <c:pt idx="856">
                  <c:v>375.323689</c:v>
                </c:pt>
                <c:pt idx="857">
                  <c:v>375.44306399999999</c:v>
                </c:pt>
                <c:pt idx="858">
                  <c:v>375.41918899999996</c:v>
                </c:pt>
                <c:pt idx="859">
                  <c:v>375.44306399999999</c:v>
                </c:pt>
                <c:pt idx="860">
                  <c:v>375.44306399999999</c:v>
                </c:pt>
                <c:pt idx="861">
                  <c:v>375.41918899999996</c:v>
                </c:pt>
                <c:pt idx="862">
                  <c:v>375.39531399999998</c:v>
                </c:pt>
                <c:pt idx="863">
                  <c:v>375.41918899999996</c:v>
                </c:pt>
                <c:pt idx="864">
                  <c:v>375.37143899999995</c:v>
                </c:pt>
                <c:pt idx="865">
                  <c:v>375.39531399999998</c:v>
                </c:pt>
                <c:pt idx="866">
                  <c:v>375.39531399999998</c:v>
                </c:pt>
                <c:pt idx="867">
                  <c:v>375.34756399999998</c:v>
                </c:pt>
                <c:pt idx="868">
                  <c:v>375.39531399999998</c:v>
                </c:pt>
                <c:pt idx="869">
                  <c:v>375.37143899999995</c:v>
                </c:pt>
                <c:pt idx="870">
                  <c:v>375.37143899999995</c:v>
                </c:pt>
                <c:pt idx="871">
                  <c:v>375.34756399999998</c:v>
                </c:pt>
                <c:pt idx="872">
                  <c:v>375.39531399999998</c:v>
                </c:pt>
                <c:pt idx="873">
                  <c:v>375.34756399999998</c:v>
                </c:pt>
                <c:pt idx="874">
                  <c:v>375.37143899999995</c:v>
                </c:pt>
                <c:pt idx="875">
                  <c:v>375.39531399999998</c:v>
                </c:pt>
                <c:pt idx="876">
                  <c:v>375.37143899999995</c:v>
                </c:pt>
                <c:pt idx="877">
                  <c:v>375.34756399999998</c:v>
                </c:pt>
                <c:pt idx="878">
                  <c:v>375.41918899999996</c:v>
                </c:pt>
                <c:pt idx="879">
                  <c:v>375.37143899999995</c:v>
                </c:pt>
                <c:pt idx="880">
                  <c:v>375.34756399999998</c:v>
                </c:pt>
                <c:pt idx="881">
                  <c:v>375.34756399999998</c:v>
                </c:pt>
                <c:pt idx="882">
                  <c:v>375.37143899999995</c:v>
                </c:pt>
                <c:pt idx="883">
                  <c:v>375.39531399999998</c:v>
                </c:pt>
                <c:pt idx="884">
                  <c:v>375.37143899999995</c:v>
                </c:pt>
                <c:pt idx="885">
                  <c:v>375.34756399999998</c:v>
                </c:pt>
                <c:pt idx="886">
                  <c:v>375.39531399999998</c:v>
                </c:pt>
                <c:pt idx="887">
                  <c:v>375.34756399999998</c:v>
                </c:pt>
              </c:numCache>
            </c:numRef>
          </c:yVal>
          <c:smooth val="1"/>
          <c:extLst xmlns:c16r2="http://schemas.microsoft.com/office/drawing/2015/06/chart">
            <c:ext xmlns:c16="http://schemas.microsoft.com/office/drawing/2014/chart" uri="{C3380CC4-5D6E-409C-BE32-E72D297353CC}">
              <c16:uniqueId val="{00000000-A442-42B2-B67B-9A61A39863E9}"/>
            </c:ext>
          </c:extLst>
        </c:ser>
        <c:dLbls>
          <c:showLegendKey val="0"/>
          <c:showVal val="0"/>
          <c:showCatName val="0"/>
          <c:showSerName val="0"/>
          <c:showPercent val="0"/>
          <c:showBubbleSize val="0"/>
        </c:dLbls>
        <c:axId val="-1454540352"/>
        <c:axId val="-1454543072"/>
      </c:scatterChart>
      <c:valAx>
        <c:axId val="-1454540352"/>
        <c:scaling>
          <c:orientation val="minMax"/>
          <c:max val="950"/>
          <c:min val="-50"/>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43072"/>
        <c:crosses val="autoZero"/>
        <c:crossBetween val="midCat"/>
        <c:majorUnit val="150"/>
      </c:valAx>
      <c:valAx>
        <c:axId val="-1454543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40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section (DEM)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11"/>
            <c:marker>
              <c:symbol val="triangle"/>
              <c:size val="10"/>
              <c:spPr>
                <a:solidFill>
                  <a:srgbClr val="FF0000"/>
                </a:solidFill>
                <a:ln w="9525">
                  <a:noFill/>
                </a:ln>
                <a:effectLst/>
              </c:spPr>
            </c:marker>
            <c:bubble3D val="0"/>
            <c:extLst xmlns:c16r2="http://schemas.microsoft.com/office/drawing/2015/06/chart">
              <c:ext xmlns:c16="http://schemas.microsoft.com/office/drawing/2014/chart" uri="{C3380CC4-5D6E-409C-BE32-E72D297353CC}">
                <c16:uniqueId val="{00000000-B07F-42D1-8798-F68BAB12BC6C}"/>
              </c:ext>
            </c:extLst>
          </c:dPt>
          <c:dPt>
            <c:idx val="56"/>
            <c:marker>
              <c:symbol val="triangle"/>
              <c:size val="10"/>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1-B07F-42D1-8798-F68BAB12BC6C}"/>
              </c:ext>
            </c:extLst>
          </c:dPt>
          <c:xVal>
            <c:numRef>
              <c:f>'FEB 4 - 2020-10.44'!$H$2:$H$68</c:f>
              <c:numCache>
                <c:formatCode>General</c:formatCode>
                <c:ptCount val="67"/>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pt idx="12">
                  <c:v>11.601111501849472</c:v>
                </c:pt>
                <c:pt idx="13">
                  <c:v>12.601112148178244</c:v>
                </c:pt>
                <c:pt idx="14">
                  <c:v>13.601111939506536</c:v>
                </c:pt>
                <c:pt idx="15">
                  <c:v>14.601111730843861</c:v>
                </c:pt>
                <c:pt idx="16">
                  <c:v>15.601112377358538</c:v>
                </c:pt>
                <c:pt idx="17">
                  <c:v>16.601112168609291</c:v>
                </c:pt>
                <c:pt idx="18">
                  <c:v>17.601111959964587</c:v>
                </c:pt>
                <c:pt idx="19">
                  <c:v>18.60111260643297</c:v>
                </c:pt>
                <c:pt idx="20">
                  <c:v>19.60111187933235</c:v>
                </c:pt>
                <c:pt idx="21">
                  <c:v>20.601111670598353</c:v>
                </c:pt>
                <c:pt idx="22">
                  <c:v>21.60111146202691</c:v>
                </c:pt>
                <c:pt idx="23">
                  <c:v>22.601112108505603</c:v>
                </c:pt>
                <c:pt idx="24">
                  <c:v>23.601111899877978</c:v>
                </c:pt>
                <c:pt idx="25">
                  <c:v>24.601111691152578</c:v>
                </c:pt>
                <c:pt idx="26">
                  <c:v>25.601112337636089</c:v>
                </c:pt>
                <c:pt idx="27">
                  <c:v>26.601112129073442</c:v>
                </c:pt>
                <c:pt idx="28">
                  <c:v>27.601111401886847</c:v>
                </c:pt>
                <c:pt idx="29">
                  <c:v>28.601112048373533</c:v>
                </c:pt>
                <c:pt idx="30">
                  <c:v>29.601111839753656</c:v>
                </c:pt>
                <c:pt idx="31">
                  <c:v>30.6011116311347</c:v>
                </c:pt>
                <c:pt idx="32">
                  <c:v>31.601112277524262</c:v>
                </c:pt>
                <c:pt idx="33">
                  <c:v>32.601112068967183</c:v>
                </c:pt>
                <c:pt idx="34">
                  <c:v>33.601111860350443</c:v>
                </c:pt>
                <c:pt idx="35">
                  <c:v>34.601112506841346</c:v>
                </c:pt>
                <c:pt idx="36">
                  <c:v>35.60111229812621</c:v>
                </c:pt>
                <c:pt idx="37">
                  <c:v>36.601111571044747</c:v>
                </c:pt>
                <c:pt idx="38">
                  <c:v>37.601112217597297</c:v>
                </c:pt>
                <c:pt idx="39">
                  <c:v>38.601112008883504</c:v>
                </c:pt>
                <c:pt idx="40">
                  <c:v>39.601111800269678</c:v>
                </c:pt>
                <c:pt idx="41">
                  <c:v>40.601111591656256</c:v>
                </c:pt>
                <c:pt idx="42">
                  <c:v>41.601112238149852</c:v>
                </c:pt>
                <c:pt idx="43">
                  <c:v>42.601112029437544</c:v>
                </c:pt>
                <c:pt idx="55">
                  <c:v>43.19420715594557</c:v>
                </c:pt>
                <c:pt idx="56">
                  <c:v>44.194207028421822</c:v>
                </c:pt>
                <c:pt idx="57">
                  <c:v>45.194206900808204</c:v>
                </c:pt>
                <c:pt idx="58">
                  <c:v>46.19420710984145</c:v>
                </c:pt>
                <c:pt idx="59">
                  <c:v>47.194206982344333</c:v>
                </c:pt>
                <c:pt idx="60">
                  <c:v>48.194206854816009</c:v>
                </c:pt>
                <c:pt idx="61">
                  <c:v>49.194206727234814</c:v>
                </c:pt>
                <c:pt idx="62">
                  <c:v>50.194206936395886</c:v>
                </c:pt>
                <c:pt idx="63">
                  <c:v>51.194206808827872</c:v>
                </c:pt>
                <c:pt idx="64">
                  <c:v>52.194206681266124</c:v>
                </c:pt>
                <c:pt idx="65">
                  <c:v>53.194207408974755</c:v>
                </c:pt>
                <c:pt idx="66">
                  <c:v>54.194206762953804</c:v>
                </c:pt>
              </c:numCache>
            </c:numRef>
          </c:xVal>
          <c:yVal>
            <c:numRef>
              <c:f>'FEB 4 - 2020-10.44'!$I$2:$I$68</c:f>
              <c:numCache>
                <c:formatCode>General</c:formatCode>
                <c:ptCount val="67"/>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pt idx="12">
                  <c:v>375.70419299999998</c:v>
                </c:pt>
                <c:pt idx="13">
                  <c:v>375.589966</c:v>
                </c:pt>
                <c:pt idx="14">
                  <c:v>375.589966</c:v>
                </c:pt>
                <c:pt idx="15">
                  <c:v>375.589966</c:v>
                </c:pt>
                <c:pt idx="16">
                  <c:v>375.59942599999999</c:v>
                </c:pt>
                <c:pt idx="17">
                  <c:v>375.59942599999999</c:v>
                </c:pt>
                <c:pt idx="18">
                  <c:v>375.59942599999999</c:v>
                </c:pt>
                <c:pt idx="19">
                  <c:v>375.59942599999999</c:v>
                </c:pt>
                <c:pt idx="20">
                  <c:v>375.59942599999999</c:v>
                </c:pt>
                <c:pt idx="21">
                  <c:v>375.59945699999997</c:v>
                </c:pt>
                <c:pt idx="22">
                  <c:v>375.59945699999997</c:v>
                </c:pt>
                <c:pt idx="23">
                  <c:v>375.50320399999998</c:v>
                </c:pt>
                <c:pt idx="24">
                  <c:v>375.50320399999998</c:v>
                </c:pt>
                <c:pt idx="25">
                  <c:v>375.50320399999998</c:v>
                </c:pt>
                <c:pt idx="26">
                  <c:v>375.50320399999998</c:v>
                </c:pt>
                <c:pt idx="27">
                  <c:v>375.58941700000003</c:v>
                </c:pt>
                <c:pt idx="28">
                  <c:v>375.58941700000003</c:v>
                </c:pt>
                <c:pt idx="29">
                  <c:v>375.58941700000003</c:v>
                </c:pt>
                <c:pt idx="30">
                  <c:v>375.58941700000003</c:v>
                </c:pt>
                <c:pt idx="31">
                  <c:v>375.58941700000003</c:v>
                </c:pt>
                <c:pt idx="32">
                  <c:v>375.5</c:v>
                </c:pt>
                <c:pt idx="33">
                  <c:v>375.5</c:v>
                </c:pt>
                <c:pt idx="34">
                  <c:v>375.5</c:v>
                </c:pt>
                <c:pt idx="35">
                  <c:v>375.5</c:v>
                </c:pt>
                <c:pt idx="36">
                  <c:v>375.5</c:v>
                </c:pt>
                <c:pt idx="37">
                  <c:v>375.5</c:v>
                </c:pt>
                <c:pt idx="38">
                  <c:v>375.5</c:v>
                </c:pt>
                <c:pt idx="39">
                  <c:v>375.52096599999999</c:v>
                </c:pt>
                <c:pt idx="40">
                  <c:v>375.52096599999999</c:v>
                </c:pt>
                <c:pt idx="41">
                  <c:v>375.52096599999999</c:v>
                </c:pt>
                <c:pt idx="42">
                  <c:v>375.63406400000002</c:v>
                </c:pt>
                <c:pt idx="43">
                  <c:v>375.63406400000002</c:v>
                </c:pt>
                <c:pt idx="55">
                  <c:v>375.63406400000002</c:v>
                </c:pt>
                <c:pt idx="56">
                  <c:v>376.196686</c:v>
                </c:pt>
                <c:pt idx="57">
                  <c:v>376.196686</c:v>
                </c:pt>
                <c:pt idx="58">
                  <c:v>376.196686</c:v>
                </c:pt>
                <c:pt idx="59">
                  <c:v>376.196686</c:v>
                </c:pt>
                <c:pt idx="60">
                  <c:v>376.196686</c:v>
                </c:pt>
                <c:pt idx="61">
                  <c:v>376.196686</c:v>
                </c:pt>
                <c:pt idx="62">
                  <c:v>377.40631100000002</c:v>
                </c:pt>
                <c:pt idx="63">
                  <c:v>378.16290300000003</c:v>
                </c:pt>
                <c:pt idx="64">
                  <c:v>378.16290300000003</c:v>
                </c:pt>
                <c:pt idx="65">
                  <c:v>378.16290300000003</c:v>
                </c:pt>
                <c:pt idx="66">
                  <c:v>378.16290300000003</c:v>
                </c:pt>
              </c:numCache>
            </c:numRef>
          </c:yVal>
          <c:smooth val="1"/>
          <c:extLst xmlns:c16r2="http://schemas.microsoft.com/office/drawing/2015/06/chart">
            <c:ext xmlns:c16="http://schemas.microsoft.com/office/drawing/2014/chart" uri="{C3380CC4-5D6E-409C-BE32-E72D297353CC}">
              <c16:uniqueId val="{00000002-B07F-42D1-8798-F68BAB12BC6C}"/>
            </c:ext>
          </c:extLst>
        </c:ser>
        <c:dLbls>
          <c:showLegendKey val="0"/>
          <c:showVal val="0"/>
          <c:showCatName val="0"/>
          <c:showSerName val="0"/>
          <c:showPercent val="0"/>
          <c:showBubbleSize val="0"/>
        </c:dLbls>
        <c:axId val="-1458236912"/>
        <c:axId val="-1458240176"/>
      </c:scatterChart>
      <c:valAx>
        <c:axId val="-145823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40176"/>
        <c:crosses val="autoZero"/>
        <c:crossBetween val="midCat"/>
      </c:valAx>
      <c:valAx>
        <c:axId val="-1458240176"/>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PH" sz="2400"/>
              <a:t>Stage</a:t>
            </a:r>
            <a:r>
              <a:rPr lang="en-PH" sz="2400" baseline="0"/>
              <a:t> vs Disharge (Logarithmic Approach)</a:t>
            </a:r>
            <a:endParaRPr lang="en-PH" sz="2400"/>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'RATING CURVE'!$D$2:$D$889</c:f>
              <c:numCache>
                <c:formatCode>0.00</c:formatCode>
                <c:ptCount val="888"/>
                <c:pt idx="0">
                  <c:v>375.46693899999997</c:v>
                </c:pt>
                <c:pt idx="1">
                  <c:v>375.490814</c:v>
                </c:pt>
                <c:pt idx="2">
                  <c:v>375.39531399999998</c:v>
                </c:pt>
                <c:pt idx="3">
                  <c:v>375.41918899999996</c:v>
                </c:pt>
                <c:pt idx="4">
                  <c:v>375.41918899999996</c:v>
                </c:pt>
                <c:pt idx="5">
                  <c:v>375.44306399999999</c:v>
                </c:pt>
                <c:pt idx="6">
                  <c:v>375.44306399999999</c:v>
                </c:pt>
                <c:pt idx="7">
                  <c:v>375.39531399999998</c:v>
                </c:pt>
                <c:pt idx="8">
                  <c:v>375.44306399999999</c:v>
                </c:pt>
                <c:pt idx="9">
                  <c:v>375.39531399999998</c:v>
                </c:pt>
                <c:pt idx="10">
                  <c:v>375.37143899999995</c:v>
                </c:pt>
                <c:pt idx="11">
                  <c:v>375.44306399999999</c:v>
                </c:pt>
                <c:pt idx="12">
                  <c:v>375.44306399999999</c:v>
                </c:pt>
                <c:pt idx="13">
                  <c:v>375.46693899999997</c:v>
                </c:pt>
                <c:pt idx="14">
                  <c:v>375.46693899999997</c:v>
                </c:pt>
                <c:pt idx="15">
                  <c:v>375.46693899999997</c:v>
                </c:pt>
                <c:pt idx="16">
                  <c:v>375.46693899999997</c:v>
                </c:pt>
                <c:pt idx="17">
                  <c:v>375.41918899999996</c:v>
                </c:pt>
                <c:pt idx="18">
                  <c:v>375.39531399999998</c:v>
                </c:pt>
                <c:pt idx="19">
                  <c:v>375.37143899999995</c:v>
                </c:pt>
                <c:pt idx="20">
                  <c:v>375.44306399999999</c:v>
                </c:pt>
                <c:pt idx="21">
                  <c:v>375.37143899999995</c:v>
                </c:pt>
                <c:pt idx="22">
                  <c:v>375.41918899999996</c:v>
                </c:pt>
                <c:pt idx="23">
                  <c:v>375.34756399999998</c:v>
                </c:pt>
                <c:pt idx="24">
                  <c:v>375.34756399999998</c:v>
                </c:pt>
                <c:pt idx="25">
                  <c:v>375.37143899999995</c:v>
                </c:pt>
                <c:pt idx="26">
                  <c:v>375.37143899999995</c:v>
                </c:pt>
                <c:pt idx="27">
                  <c:v>375.34756399999998</c:v>
                </c:pt>
                <c:pt idx="28">
                  <c:v>375.37143899999995</c:v>
                </c:pt>
                <c:pt idx="29">
                  <c:v>375.41918899999996</c:v>
                </c:pt>
                <c:pt idx="30">
                  <c:v>375.37143899999995</c:v>
                </c:pt>
                <c:pt idx="31">
                  <c:v>375.39531399999998</c:v>
                </c:pt>
                <c:pt idx="32">
                  <c:v>375.37143899999995</c:v>
                </c:pt>
                <c:pt idx="33">
                  <c:v>375.39531399999998</c:v>
                </c:pt>
                <c:pt idx="34">
                  <c:v>375.37143899999995</c:v>
                </c:pt>
                <c:pt idx="35">
                  <c:v>375.490814</c:v>
                </c:pt>
                <c:pt idx="36">
                  <c:v>375.37143899999995</c:v>
                </c:pt>
                <c:pt idx="37">
                  <c:v>375.41918899999996</c:v>
                </c:pt>
                <c:pt idx="38">
                  <c:v>375.37143899999995</c:v>
                </c:pt>
                <c:pt idx="39">
                  <c:v>375.37143899999995</c:v>
                </c:pt>
                <c:pt idx="40">
                  <c:v>375.41918899999996</c:v>
                </c:pt>
                <c:pt idx="41">
                  <c:v>375.41918899999996</c:v>
                </c:pt>
                <c:pt idx="42">
                  <c:v>375.37143899999995</c:v>
                </c:pt>
                <c:pt idx="43">
                  <c:v>375.39531399999998</c:v>
                </c:pt>
                <c:pt idx="44">
                  <c:v>375.44306399999999</c:v>
                </c:pt>
                <c:pt idx="45">
                  <c:v>375.39531399999998</c:v>
                </c:pt>
                <c:pt idx="46">
                  <c:v>375.41918899999996</c:v>
                </c:pt>
                <c:pt idx="47">
                  <c:v>375.39531399999998</c:v>
                </c:pt>
                <c:pt idx="48">
                  <c:v>375.39531399999998</c:v>
                </c:pt>
                <c:pt idx="49">
                  <c:v>375.34756399999998</c:v>
                </c:pt>
                <c:pt idx="50">
                  <c:v>375.44306399999999</c:v>
                </c:pt>
                <c:pt idx="51">
                  <c:v>375.41918899999996</c:v>
                </c:pt>
                <c:pt idx="52">
                  <c:v>375.44306399999999</c:v>
                </c:pt>
                <c:pt idx="53">
                  <c:v>375.39531399999998</c:v>
                </c:pt>
                <c:pt idx="54">
                  <c:v>375.44306399999999</c:v>
                </c:pt>
                <c:pt idx="55">
                  <c:v>375.39531399999998</c:v>
                </c:pt>
                <c:pt idx="56">
                  <c:v>375.39531399999998</c:v>
                </c:pt>
                <c:pt idx="57">
                  <c:v>375.39531399999998</c:v>
                </c:pt>
                <c:pt idx="58">
                  <c:v>375.44306399999999</c:v>
                </c:pt>
                <c:pt idx="59">
                  <c:v>375.41918899999996</c:v>
                </c:pt>
                <c:pt idx="60">
                  <c:v>375.39531399999998</c:v>
                </c:pt>
                <c:pt idx="61">
                  <c:v>375.39531399999998</c:v>
                </c:pt>
                <c:pt idx="62">
                  <c:v>375.46693899999997</c:v>
                </c:pt>
                <c:pt idx="63">
                  <c:v>375.44306399999999</c:v>
                </c:pt>
                <c:pt idx="64">
                  <c:v>375.39531399999998</c:v>
                </c:pt>
                <c:pt idx="65">
                  <c:v>375.490814</c:v>
                </c:pt>
                <c:pt idx="66">
                  <c:v>375.39531399999998</c:v>
                </c:pt>
                <c:pt idx="67">
                  <c:v>375.41918899999996</c:v>
                </c:pt>
                <c:pt idx="68">
                  <c:v>375.39531399999998</c:v>
                </c:pt>
                <c:pt idx="69">
                  <c:v>375.46693899999997</c:v>
                </c:pt>
                <c:pt idx="70">
                  <c:v>375.44306399999999</c:v>
                </c:pt>
                <c:pt idx="71">
                  <c:v>375.44306399999999</c:v>
                </c:pt>
                <c:pt idx="72">
                  <c:v>375.39531399999998</c:v>
                </c:pt>
                <c:pt idx="73">
                  <c:v>375.37143899999995</c:v>
                </c:pt>
                <c:pt idx="74">
                  <c:v>375.44306399999999</c:v>
                </c:pt>
                <c:pt idx="75">
                  <c:v>375.44306399999999</c:v>
                </c:pt>
                <c:pt idx="76">
                  <c:v>375.44306399999999</c:v>
                </c:pt>
                <c:pt idx="77">
                  <c:v>375.41918899999996</c:v>
                </c:pt>
                <c:pt idx="78">
                  <c:v>375.37143899999995</c:v>
                </c:pt>
                <c:pt idx="79">
                  <c:v>375.41918899999996</c:v>
                </c:pt>
                <c:pt idx="80">
                  <c:v>375.44306399999999</c:v>
                </c:pt>
                <c:pt idx="81">
                  <c:v>375.44306399999999</c:v>
                </c:pt>
                <c:pt idx="82">
                  <c:v>375.490814</c:v>
                </c:pt>
                <c:pt idx="83">
                  <c:v>375.490814</c:v>
                </c:pt>
                <c:pt idx="84">
                  <c:v>375.44306399999999</c:v>
                </c:pt>
                <c:pt idx="85">
                  <c:v>375.51468899999998</c:v>
                </c:pt>
                <c:pt idx="86">
                  <c:v>375.51468899999998</c:v>
                </c:pt>
                <c:pt idx="87">
                  <c:v>375.490814</c:v>
                </c:pt>
                <c:pt idx="88">
                  <c:v>375.44306399999999</c:v>
                </c:pt>
                <c:pt idx="89">
                  <c:v>375.46693899999997</c:v>
                </c:pt>
                <c:pt idx="90">
                  <c:v>375.44306399999999</c:v>
                </c:pt>
                <c:pt idx="91">
                  <c:v>375.490814</c:v>
                </c:pt>
                <c:pt idx="92">
                  <c:v>375.41918899999996</c:v>
                </c:pt>
                <c:pt idx="93">
                  <c:v>375.41918899999996</c:v>
                </c:pt>
                <c:pt idx="94">
                  <c:v>375.46693899999997</c:v>
                </c:pt>
                <c:pt idx="95">
                  <c:v>375.44306399999999</c:v>
                </c:pt>
                <c:pt idx="96">
                  <c:v>375.44306399999999</c:v>
                </c:pt>
                <c:pt idx="97">
                  <c:v>375.46693899999997</c:v>
                </c:pt>
                <c:pt idx="98">
                  <c:v>375.44306399999999</c:v>
                </c:pt>
                <c:pt idx="99">
                  <c:v>375.41918899999996</c:v>
                </c:pt>
                <c:pt idx="100">
                  <c:v>375.39531399999998</c:v>
                </c:pt>
                <c:pt idx="101">
                  <c:v>375.41918899999996</c:v>
                </c:pt>
                <c:pt idx="102">
                  <c:v>375.44306399999999</c:v>
                </c:pt>
                <c:pt idx="103">
                  <c:v>375.490814</c:v>
                </c:pt>
                <c:pt idx="104">
                  <c:v>375.39531399999998</c:v>
                </c:pt>
                <c:pt idx="105">
                  <c:v>375.37143899999995</c:v>
                </c:pt>
                <c:pt idx="106">
                  <c:v>375.46693899999997</c:v>
                </c:pt>
                <c:pt idx="107">
                  <c:v>375.39531399999998</c:v>
                </c:pt>
                <c:pt idx="108">
                  <c:v>375.490814</c:v>
                </c:pt>
                <c:pt idx="109">
                  <c:v>375.490814</c:v>
                </c:pt>
                <c:pt idx="110">
                  <c:v>375.51468899999998</c:v>
                </c:pt>
                <c:pt idx="111">
                  <c:v>375.490814</c:v>
                </c:pt>
                <c:pt idx="112">
                  <c:v>375.41918899999996</c:v>
                </c:pt>
                <c:pt idx="113">
                  <c:v>375.46693899999997</c:v>
                </c:pt>
                <c:pt idx="114">
                  <c:v>375.490814</c:v>
                </c:pt>
                <c:pt idx="115">
                  <c:v>375.39531399999998</c:v>
                </c:pt>
                <c:pt idx="116">
                  <c:v>375.46693899999997</c:v>
                </c:pt>
                <c:pt idx="117">
                  <c:v>375.39531399999998</c:v>
                </c:pt>
                <c:pt idx="118">
                  <c:v>375.44306399999999</c:v>
                </c:pt>
                <c:pt idx="119">
                  <c:v>375.41918899999996</c:v>
                </c:pt>
                <c:pt idx="120">
                  <c:v>375.44306399999999</c:v>
                </c:pt>
                <c:pt idx="121">
                  <c:v>375.37143899999995</c:v>
                </c:pt>
                <c:pt idx="122">
                  <c:v>375.39531399999998</c:v>
                </c:pt>
                <c:pt idx="123">
                  <c:v>375.37143899999995</c:v>
                </c:pt>
                <c:pt idx="124">
                  <c:v>375.37143899999995</c:v>
                </c:pt>
                <c:pt idx="125">
                  <c:v>375.41918899999996</c:v>
                </c:pt>
                <c:pt idx="126">
                  <c:v>375.39531399999998</c:v>
                </c:pt>
                <c:pt idx="127">
                  <c:v>375.41918899999996</c:v>
                </c:pt>
                <c:pt idx="128">
                  <c:v>375.34756399999998</c:v>
                </c:pt>
                <c:pt idx="129">
                  <c:v>375.41918899999996</c:v>
                </c:pt>
                <c:pt idx="130">
                  <c:v>375.37143899999995</c:v>
                </c:pt>
                <c:pt idx="131">
                  <c:v>375.41918899999996</c:v>
                </c:pt>
                <c:pt idx="132">
                  <c:v>375.39531399999998</c:v>
                </c:pt>
                <c:pt idx="133">
                  <c:v>375.44306399999999</c:v>
                </c:pt>
                <c:pt idx="134">
                  <c:v>375.490814</c:v>
                </c:pt>
                <c:pt idx="135">
                  <c:v>375.39531399999998</c:v>
                </c:pt>
                <c:pt idx="136">
                  <c:v>375.46693899999997</c:v>
                </c:pt>
                <c:pt idx="137">
                  <c:v>375.44306399999999</c:v>
                </c:pt>
                <c:pt idx="138">
                  <c:v>375.44306399999999</c:v>
                </c:pt>
                <c:pt idx="139">
                  <c:v>375.44306399999999</c:v>
                </c:pt>
                <c:pt idx="140">
                  <c:v>375.29981399999997</c:v>
                </c:pt>
                <c:pt idx="141">
                  <c:v>375.41918899999996</c:v>
                </c:pt>
                <c:pt idx="142">
                  <c:v>375.41918899999996</c:v>
                </c:pt>
                <c:pt idx="143">
                  <c:v>375.44306399999999</c:v>
                </c:pt>
                <c:pt idx="144">
                  <c:v>375.39531399999998</c:v>
                </c:pt>
                <c:pt idx="145">
                  <c:v>375.37143899999995</c:v>
                </c:pt>
                <c:pt idx="146">
                  <c:v>375.37143899999995</c:v>
                </c:pt>
                <c:pt idx="147">
                  <c:v>375.34756399999998</c:v>
                </c:pt>
                <c:pt idx="148">
                  <c:v>375.41918899999996</c:v>
                </c:pt>
                <c:pt idx="149">
                  <c:v>375.323689</c:v>
                </c:pt>
                <c:pt idx="150">
                  <c:v>375.39531399999998</c:v>
                </c:pt>
                <c:pt idx="151">
                  <c:v>375.39531399999998</c:v>
                </c:pt>
                <c:pt idx="152">
                  <c:v>375.37143899999995</c:v>
                </c:pt>
                <c:pt idx="153">
                  <c:v>375.39531399999998</c:v>
                </c:pt>
                <c:pt idx="154">
                  <c:v>375.39531399999998</c:v>
                </c:pt>
                <c:pt idx="155">
                  <c:v>375.37143899999995</c:v>
                </c:pt>
                <c:pt idx="156">
                  <c:v>375.46693899999997</c:v>
                </c:pt>
                <c:pt idx="157">
                  <c:v>375.46693899999997</c:v>
                </c:pt>
                <c:pt idx="158">
                  <c:v>375.37143899999995</c:v>
                </c:pt>
                <c:pt idx="159">
                  <c:v>375.44306399999999</c:v>
                </c:pt>
                <c:pt idx="160">
                  <c:v>375.39531399999998</c:v>
                </c:pt>
                <c:pt idx="161">
                  <c:v>375.46693899999997</c:v>
                </c:pt>
                <c:pt idx="162">
                  <c:v>375.41918899999996</c:v>
                </c:pt>
                <c:pt idx="163">
                  <c:v>375.46693899999997</c:v>
                </c:pt>
                <c:pt idx="164">
                  <c:v>375.39531399999998</c:v>
                </c:pt>
                <c:pt idx="165">
                  <c:v>375.41918899999996</c:v>
                </c:pt>
                <c:pt idx="166">
                  <c:v>375.39531399999998</c:v>
                </c:pt>
                <c:pt idx="167">
                  <c:v>375.44306399999999</c:v>
                </c:pt>
                <c:pt idx="168">
                  <c:v>375.39531399999998</c:v>
                </c:pt>
                <c:pt idx="169">
                  <c:v>375.34756399999998</c:v>
                </c:pt>
                <c:pt idx="170">
                  <c:v>375.41918899999996</c:v>
                </c:pt>
                <c:pt idx="171">
                  <c:v>375.41918899999996</c:v>
                </c:pt>
                <c:pt idx="172">
                  <c:v>375.39531399999998</c:v>
                </c:pt>
                <c:pt idx="173">
                  <c:v>375.34756399999998</c:v>
                </c:pt>
                <c:pt idx="174">
                  <c:v>375.34756399999998</c:v>
                </c:pt>
                <c:pt idx="175">
                  <c:v>375.34756399999998</c:v>
                </c:pt>
                <c:pt idx="176">
                  <c:v>375.37143899999995</c:v>
                </c:pt>
                <c:pt idx="177">
                  <c:v>375.41918899999996</c:v>
                </c:pt>
                <c:pt idx="178">
                  <c:v>375.39531399999998</c:v>
                </c:pt>
                <c:pt idx="179">
                  <c:v>375.44306399999999</c:v>
                </c:pt>
                <c:pt idx="180">
                  <c:v>375.44306399999999</c:v>
                </c:pt>
                <c:pt idx="181">
                  <c:v>375.41918899999996</c:v>
                </c:pt>
                <c:pt idx="182">
                  <c:v>375.46693899999997</c:v>
                </c:pt>
                <c:pt idx="183">
                  <c:v>375.41918899999996</c:v>
                </c:pt>
                <c:pt idx="184">
                  <c:v>375.39531399999998</c:v>
                </c:pt>
                <c:pt idx="185">
                  <c:v>375.41918899999996</c:v>
                </c:pt>
                <c:pt idx="186">
                  <c:v>375.39531399999998</c:v>
                </c:pt>
                <c:pt idx="187">
                  <c:v>375.44306399999999</c:v>
                </c:pt>
                <c:pt idx="188">
                  <c:v>375.39531399999998</c:v>
                </c:pt>
                <c:pt idx="189">
                  <c:v>375.41918899999996</c:v>
                </c:pt>
                <c:pt idx="190">
                  <c:v>375.41918899999996</c:v>
                </c:pt>
                <c:pt idx="191">
                  <c:v>375.44306399999999</c:v>
                </c:pt>
                <c:pt idx="192">
                  <c:v>375.39531399999998</c:v>
                </c:pt>
                <c:pt idx="193">
                  <c:v>375.53856399999995</c:v>
                </c:pt>
                <c:pt idx="194">
                  <c:v>375.34756399999998</c:v>
                </c:pt>
                <c:pt idx="195">
                  <c:v>375.41918899999996</c:v>
                </c:pt>
                <c:pt idx="196">
                  <c:v>375.34756399999998</c:v>
                </c:pt>
                <c:pt idx="197">
                  <c:v>375.323689</c:v>
                </c:pt>
                <c:pt idx="198">
                  <c:v>375.34756399999998</c:v>
                </c:pt>
                <c:pt idx="199">
                  <c:v>375.37143899999995</c:v>
                </c:pt>
                <c:pt idx="200">
                  <c:v>375.41918899999996</c:v>
                </c:pt>
                <c:pt idx="201">
                  <c:v>375.41918899999996</c:v>
                </c:pt>
                <c:pt idx="202">
                  <c:v>375.41918899999996</c:v>
                </c:pt>
                <c:pt idx="203">
                  <c:v>375.46693899999997</c:v>
                </c:pt>
                <c:pt idx="204">
                  <c:v>375.37143899999995</c:v>
                </c:pt>
                <c:pt idx="205">
                  <c:v>375.41918899999996</c:v>
                </c:pt>
                <c:pt idx="206">
                  <c:v>375.44306399999999</c:v>
                </c:pt>
                <c:pt idx="207">
                  <c:v>375.37143899999995</c:v>
                </c:pt>
                <c:pt idx="208">
                  <c:v>375.37143899999995</c:v>
                </c:pt>
                <c:pt idx="209">
                  <c:v>375.39531399999998</c:v>
                </c:pt>
                <c:pt idx="210">
                  <c:v>375.37143899999995</c:v>
                </c:pt>
                <c:pt idx="211">
                  <c:v>375.34756399999998</c:v>
                </c:pt>
                <c:pt idx="212">
                  <c:v>375.44306399999999</c:v>
                </c:pt>
                <c:pt idx="213">
                  <c:v>375.37143899999995</c:v>
                </c:pt>
                <c:pt idx="214">
                  <c:v>375.44306399999999</c:v>
                </c:pt>
                <c:pt idx="215">
                  <c:v>375.323689</c:v>
                </c:pt>
                <c:pt idx="216">
                  <c:v>375.34756399999998</c:v>
                </c:pt>
                <c:pt idx="217">
                  <c:v>375.41918899999996</c:v>
                </c:pt>
                <c:pt idx="218">
                  <c:v>375.37143899999995</c:v>
                </c:pt>
                <c:pt idx="219">
                  <c:v>375.34756399999998</c:v>
                </c:pt>
                <c:pt idx="220">
                  <c:v>375.39531399999998</c:v>
                </c:pt>
                <c:pt idx="221">
                  <c:v>375.39531399999998</c:v>
                </c:pt>
                <c:pt idx="222">
                  <c:v>375.34756399999998</c:v>
                </c:pt>
                <c:pt idx="223">
                  <c:v>375.39531399999998</c:v>
                </c:pt>
                <c:pt idx="224">
                  <c:v>375.37143899999995</c:v>
                </c:pt>
                <c:pt idx="225">
                  <c:v>375.34756399999998</c:v>
                </c:pt>
                <c:pt idx="226">
                  <c:v>375.34756399999998</c:v>
                </c:pt>
                <c:pt idx="227">
                  <c:v>375.34756399999998</c:v>
                </c:pt>
                <c:pt idx="228">
                  <c:v>375.41918899999996</c:v>
                </c:pt>
                <c:pt idx="229">
                  <c:v>375.41918899999996</c:v>
                </c:pt>
                <c:pt idx="230">
                  <c:v>375.39531399999998</c:v>
                </c:pt>
                <c:pt idx="231">
                  <c:v>375.39531399999998</c:v>
                </c:pt>
                <c:pt idx="232">
                  <c:v>375.44306399999999</c:v>
                </c:pt>
                <c:pt idx="233">
                  <c:v>375.39531399999998</c:v>
                </c:pt>
                <c:pt idx="234">
                  <c:v>375.37143899999995</c:v>
                </c:pt>
                <c:pt idx="235">
                  <c:v>375.41918899999996</c:v>
                </c:pt>
                <c:pt idx="236">
                  <c:v>375.41918899999996</c:v>
                </c:pt>
                <c:pt idx="237">
                  <c:v>375.39531399999998</c:v>
                </c:pt>
                <c:pt idx="238">
                  <c:v>375.44306399999999</c:v>
                </c:pt>
                <c:pt idx="239">
                  <c:v>375.39531399999998</c:v>
                </c:pt>
                <c:pt idx="240">
                  <c:v>375.41918899999996</c:v>
                </c:pt>
                <c:pt idx="241">
                  <c:v>375.44306399999999</c:v>
                </c:pt>
                <c:pt idx="242">
                  <c:v>375.41918899999996</c:v>
                </c:pt>
                <c:pt idx="243">
                  <c:v>375.39531399999998</c:v>
                </c:pt>
                <c:pt idx="244">
                  <c:v>375.41918899999996</c:v>
                </c:pt>
                <c:pt idx="245">
                  <c:v>375.41918899999996</c:v>
                </c:pt>
                <c:pt idx="246">
                  <c:v>375.41918899999996</c:v>
                </c:pt>
                <c:pt idx="247">
                  <c:v>375.37143899999995</c:v>
                </c:pt>
                <c:pt idx="248">
                  <c:v>375.41918899999996</c:v>
                </c:pt>
                <c:pt idx="249">
                  <c:v>375.41918899999996</c:v>
                </c:pt>
                <c:pt idx="250">
                  <c:v>375.37143899999995</c:v>
                </c:pt>
                <c:pt idx="251">
                  <c:v>375.46693899999997</c:v>
                </c:pt>
                <c:pt idx="252">
                  <c:v>375.46693899999997</c:v>
                </c:pt>
                <c:pt idx="253">
                  <c:v>375.46693899999997</c:v>
                </c:pt>
                <c:pt idx="254">
                  <c:v>375.37143899999995</c:v>
                </c:pt>
                <c:pt idx="255">
                  <c:v>375.39531399999998</c:v>
                </c:pt>
                <c:pt idx="256">
                  <c:v>375.44306399999999</c:v>
                </c:pt>
                <c:pt idx="257">
                  <c:v>375.44306399999999</c:v>
                </c:pt>
                <c:pt idx="258">
                  <c:v>375.37143899999995</c:v>
                </c:pt>
                <c:pt idx="259">
                  <c:v>375.41918899999996</c:v>
                </c:pt>
                <c:pt idx="260">
                  <c:v>375.34756399999998</c:v>
                </c:pt>
                <c:pt idx="261">
                  <c:v>375.41918899999996</c:v>
                </c:pt>
                <c:pt idx="262">
                  <c:v>375.44306399999999</c:v>
                </c:pt>
                <c:pt idx="263">
                  <c:v>375.37143899999995</c:v>
                </c:pt>
                <c:pt idx="264">
                  <c:v>375.41918899999996</c:v>
                </c:pt>
                <c:pt idx="265">
                  <c:v>375.39531399999998</c:v>
                </c:pt>
                <c:pt idx="266">
                  <c:v>375.323689</c:v>
                </c:pt>
                <c:pt idx="267">
                  <c:v>375.37143899999995</c:v>
                </c:pt>
                <c:pt idx="268">
                  <c:v>375.323689</c:v>
                </c:pt>
                <c:pt idx="269">
                  <c:v>375.37143899999995</c:v>
                </c:pt>
                <c:pt idx="270">
                  <c:v>375.34756399999998</c:v>
                </c:pt>
                <c:pt idx="271">
                  <c:v>375.39531399999998</c:v>
                </c:pt>
                <c:pt idx="272">
                  <c:v>375.29981399999997</c:v>
                </c:pt>
                <c:pt idx="273">
                  <c:v>375.37143899999995</c:v>
                </c:pt>
                <c:pt idx="274">
                  <c:v>375.39531399999998</c:v>
                </c:pt>
                <c:pt idx="275">
                  <c:v>375.41918899999996</c:v>
                </c:pt>
                <c:pt idx="276">
                  <c:v>375.39531399999998</c:v>
                </c:pt>
                <c:pt idx="277">
                  <c:v>375.37143899999995</c:v>
                </c:pt>
                <c:pt idx="278">
                  <c:v>375.37143899999995</c:v>
                </c:pt>
                <c:pt idx="279">
                  <c:v>375.34756399999998</c:v>
                </c:pt>
                <c:pt idx="280">
                  <c:v>375.44306399999999</c:v>
                </c:pt>
                <c:pt idx="281">
                  <c:v>375.44306399999999</c:v>
                </c:pt>
                <c:pt idx="282">
                  <c:v>375.41918899999996</c:v>
                </c:pt>
                <c:pt idx="283">
                  <c:v>375.39531399999998</c:v>
                </c:pt>
                <c:pt idx="284">
                  <c:v>375.37143899999995</c:v>
                </c:pt>
                <c:pt idx="285">
                  <c:v>375.37143899999995</c:v>
                </c:pt>
                <c:pt idx="286">
                  <c:v>375.34756399999998</c:v>
                </c:pt>
                <c:pt idx="287">
                  <c:v>375.37143899999995</c:v>
                </c:pt>
                <c:pt idx="288">
                  <c:v>375.39531399999998</c:v>
                </c:pt>
                <c:pt idx="289">
                  <c:v>375.323689</c:v>
                </c:pt>
                <c:pt idx="290">
                  <c:v>375.34756399999998</c:v>
                </c:pt>
                <c:pt idx="291">
                  <c:v>375.323689</c:v>
                </c:pt>
                <c:pt idx="292">
                  <c:v>375.37143899999995</c:v>
                </c:pt>
                <c:pt idx="293">
                  <c:v>375.323689</c:v>
                </c:pt>
                <c:pt idx="294">
                  <c:v>375.39531399999998</c:v>
                </c:pt>
                <c:pt idx="295">
                  <c:v>375.39531399999998</c:v>
                </c:pt>
                <c:pt idx="296">
                  <c:v>375.323689</c:v>
                </c:pt>
                <c:pt idx="297">
                  <c:v>375.39531399999998</c:v>
                </c:pt>
                <c:pt idx="298">
                  <c:v>375.41918899999996</c:v>
                </c:pt>
                <c:pt idx="299">
                  <c:v>375.34756399999998</c:v>
                </c:pt>
                <c:pt idx="300">
                  <c:v>375.657939</c:v>
                </c:pt>
                <c:pt idx="301">
                  <c:v>375.39531399999998</c:v>
                </c:pt>
                <c:pt idx="302">
                  <c:v>375.39531399999998</c:v>
                </c:pt>
                <c:pt idx="303">
                  <c:v>375.37143899999995</c:v>
                </c:pt>
                <c:pt idx="304">
                  <c:v>375.44306399999999</c:v>
                </c:pt>
                <c:pt idx="305">
                  <c:v>375.44306399999999</c:v>
                </c:pt>
                <c:pt idx="306">
                  <c:v>375.39531399999998</c:v>
                </c:pt>
                <c:pt idx="307">
                  <c:v>375.41918899999996</c:v>
                </c:pt>
                <c:pt idx="308">
                  <c:v>375.41918899999996</c:v>
                </c:pt>
                <c:pt idx="309">
                  <c:v>375.37143899999995</c:v>
                </c:pt>
                <c:pt idx="310">
                  <c:v>375.323689</c:v>
                </c:pt>
                <c:pt idx="311">
                  <c:v>375.34756399999998</c:v>
                </c:pt>
                <c:pt idx="312">
                  <c:v>375.39531399999998</c:v>
                </c:pt>
                <c:pt idx="313">
                  <c:v>375.323689</c:v>
                </c:pt>
                <c:pt idx="314">
                  <c:v>375.39531399999998</c:v>
                </c:pt>
                <c:pt idx="315">
                  <c:v>375.34756399999998</c:v>
                </c:pt>
                <c:pt idx="316">
                  <c:v>375.37143899999995</c:v>
                </c:pt>
                <c:pt idx="317">
                  <c:v>375.34756399999998</c:v>
                </c:pt>
                <c:pt idx="318">
                  <c:v>375.323689</c:v>
                </c:pt>
                <c:pt idx="319">
                  <c:v>375.323689</c:v>
                </c:pt>
                <c:pt idx="320">
                  <c:v>375.37143899999995</c:v>
                </c:pt>
                <c:pt idx="321">
                  <c:v>375.37143899999995</c:v>
                </c:pt>
                <c:pt idx="322">
                  <c:v>375.39531399999998</c:v>
                </c:pt>
                <c:pt idx="323">
                  <c:v>375.39531399999998</c:v>
                </c:pt>
                <c:pt idx="324">
                  <c:v>375.34756399999998</c:v>
                </c:pt>
                <c:pt idx="325">
                  <c:v>375.34756399999998</c:v>
                </c:pt>
                <c:pt idx="326">
                  <c:v>375.39531399999998</c:v>
                </c:pt>
                <c:pt idx="327">
                  <c:v>375.44306399999999</c:v>
                </c:pt>
                <c:pt idx="328">
                  <c:v>375.39531399999998</c:v>
                </c:pt>
                <c:pt idx="329">
                  <c:v>375.39531399999998</c:v>
                </c:pt>
                <c:pt idx="330">
                  <c:v>375.53856399999995</c:v>
                </c:pt>
                <c:pt idx="331">
                  <c:v>375.41918899999996</c:v>
                </c:pt>
                <c:pt idx="332">
                  <c:v>375.39531399999998</c:v>
                </c:pt>
                <c:pt idx="333">
                  <c:v>375.41918899999996</c:v>
                </c:pt>
                <c:pt idx="334">
                  <c:v>375.34756399999998</c:v>
                </c:pt>
                <c:pt idx="335">
                  <c:v>375.39531399999998</c:v>
                </c:pt>
                <c:pt idx="336">
                  <c:v>375.39531399999998</c:v>
                </c:pt>
                <c:pt idx="337">
                  <c:v>375.34756399999998</c:v>
                </c:pt>
                <c:pt idx="338">
                  <c:v>375.37143899999995</c:v>
                </c:pt>
                <c:pt idx="339">
                  <c:v>375.323689</c:v>
                </c:pt>
                <c:pt idx="340">
                  <c:v>375.39531399999998</c:v>
                </c:pt>
                <c:pt idx="341">
                  <c:v>375.34756399999998</c:v>
                </c:pt>
                <c:pt idx="342">
                  <c:v>375.37143899999995</c:v>
                </c:pt>
                <c:pt idx="343">
                  <c:v>375.39531399999998</c:v>
                </c:pt>
                <c:pt idx="344">
                  <c:v>375.29981399999997</c:v>
                </c:pt>
                <c:pt idx="345">
                  <c:v>375.34756399999998</c:v>
                </c:pt>
                <c:pt idx="346">
                  <c:v>375.39531399999998</c:v>
                </c:pt>
                <c:pt idx="347">
                  <c:v>375.323689</c:v>
                </c:pt>
                <c:pt idx="348">
                  <c:v>375.34756399999998</c:v>
                </c:pt>
                <c:pt idx="349">
                  <c:v>375.39531399999998</c:v>
                </c:pt>
                <c:pt idx="350">
                  <c:v>375.44306399999999</c:v>
                </c:pt>
                <c:pt idx="351">
                  <c:v>375.39531399999998</c:v>
                </c:pt>
                <c:pt idx="352">
                  <c:v>375.323689</c:v>
                </c:pt>
                <c:pt idx="353">
                  <c:v>375.34756399999998</c:v>
                </c:pt>
                <c:pt idx="354">
                  <c:v>375.37143899999995</c:v>
                </c:pt>
                <c:pt idx="355">
                  <c:v>375.41918899999996</c:v>
                </c:pt>
                <c:pt idx="356">
                  <c:v>375.01331399999998</c:v>
                </c:pt>
                <c:pt idx="357">
                  <c:v>375.39531399999998</c:v>
                </c:pt>
                <c:pt idx="358">
                  <c:v>375.39531399999998</c:v>
                </c:pt>
                <c:pt idx="359">
                  <c:v>375.34756399999998</c:v>
                </c:pt>
                <c:pt idx="360">
                  <c:v>375.41918899999996</c:v>
                </c:pt>
                <c:pt idx="361">
                  <c:v>375.323689</c:v>
                </c:pt>
                <c:pt idx="362">
                  <c:v>375.37143899999995</c:v>
                </c:pt>
                <c:pt idx="363">
                  <c:v>375.37143899999995</c:v>
                </c:pt>
                <c:pt idx="364">
                  <c:v>375.39531399999998</c:v>
                </c:pt>
                <c:pt idx="365">
                  <c:v>375.34756399999998</c:v>
                </c:pt>
                <c:pt idx="366">
                  <c:v>375.34756399999998</c:v>
                </c:pt>
                <c:pt idx="367">
                  <c:v>375.323689</c:v>
                </c:pt>
                <c:pt idx="368">
                  <c:v>375.37143899999995</c:v>
                </c:pt>
                <c:pt idx="369">
                  <c:v>375.34756399999998</c:v>
                </c:pt>
                <c:pt idx="370">
                  <c:v>375.39531399999998</c:v>
                </c:pt>
                <c:pt idx="371">
                  <c:v>375.34756399999998</c:v>
                </c:pt>
                <c:pt idx="372">
                  <c:v>375.37143899999995</c:v>
                </c:pt>
                <c:pt idx="373">
                  <c:v>375.39531399999998</c:v>
                </c:pt>
                <c:pt idx="374">
                  <c:v>375.39531399999998</c:v>
                </c:pt>
                <c:pt idx="375">
                  <c:v>375.34756399999998</c:v>
                </c:pt>
                <c:pt idx="376">
                  <c:v>375.39531399999998</c:v>
                </c:pt>
                <c:pt idx="377">
                  <c:v>375.37143899999995</c:v>
                </c:pt>
                <c:pt idx="378">
                  <c:v>375.37143899999995</c:v>
                </c:pt>
                <c:pt idx="379">
                  <c:v>375.34756399999998</c:v>
                </c:pt>
                <c:pt idx="380">
                  <c:v>375.37143899999995</c:v>
                </c:pt>
                <c:pt idx="381">
                  <c:v>375.34756399999998</c:v>
                </c:pt>
                <c:pt idx="382">
                  <c:v>375.39531399999998</c:v>
                </c:pt>
                <c:pt idx="383">
                  <c:v>375.37143899999995</c:v>
                </c:pt>
                <c:pt idx="384">
                  <c:v>375.34756399999998</c:v>
                </c:pt>
                <c:pt idx="385">
                  <c:v>375.34756399999998</c:v>
                </c:pt>
                <c:pt idx="386">
                  <c:v>375.41918899999996</c:v>
                </c:pt>
                <c:pt idx="387">
                  <c:v>375.39531399999998</c:v>
                </c:pt>
                <c:pt idx="388">
                  <c:v>375.37143899999995</c:v>
                </c:pt>
                <c:pt idx="389">
                  <c:v>375.34756399999998</c:v>
                </c:pt>
                <c:pt idx="390">
                  <c:v>375.37143899999995</c:v>
                </c:pt>
                <c:pt idx="391">
                  <c:v>375.323689</c:v>
                </c:pt>
                <c:pt idx="392">
                  <c:v>375.39531399999998</c:v>
                </c:pt>
                <c:pt idx="393">
                  <c:v>375.34756399999998</c:v>
                </c:pt>
                <c:pt idx="394">
                  <c:v>375.37143899999995</c:v>
                </c:pt>
                <c:pt idx="395">
                  <c:v>375.44306399999999</c:v>
                </c:pt>
                <c:pt idx="396">
                  <c:v>375.41918899999996</c:v>
                </c:pt>
                <c:pt idx="397">
                  <c:v>375.37143899999995</c:v>
                </c:pt>
                <c:pt idx="398">
                  <c:v>375.44306399999999</c:v>
                </c:pt>
                <c:pt idx="399">
                  <c:v>375.39531399999998</c:v>
                </c:pt>
                <c:pt idx="400">
                  <c:v>375.39531399999998</c:v>
                </c:pt>
                <c:pt idx="401">
                  <c:v>375.34756399999998</c:v>
                </c:pt>
                <c:pt idx="402">
                  <c:v>375.39531399999998</c:v>
                </c:pt>
                <c:pt idx="403">
                  <c:v>375.323689</c:v>
                </c:pt>
                <c:pt idx="404">
                  <c:v>375.34756399999998</c:v>
                </c:pt>
                <c:pt idx="405">
                  <c:v>375.39531399999998</c:v>
                </c:pt>
                <c:pt idx="406">
                  <c:v>375.39531399999998</c:v>
                </c:pt>
                <c:pt idx="407">
                  <c:v>375.37143899999995</c:v>
                </c:pt>
                <c:pt idx="408">
                  <c:v>375.39531399999998</c:v>
                </c:pt>
                <c:pt idx="409">
                  <c:v>375.39531399999998</c:v>
                </c:pt>
                <c:pt idx="410">
                  <c:v>375.37143899999995</c:v>
                </c:pt>
                <c:pt idx="411">
                  <c:v>375.34756399999998</c:v>
                </c:pt>
                <c:pt idx="412">
                  <c:v>375.37143899999995</c:v>
                </c:pt>
                <c:pt idx="413">
                  <c:v>375.37143899999995</c:v>
                </c:pt>
                <c:pt idx="414">
                  <c:v>375.37143899999995</c:v>
                </c:pt>
                <c:pt idx="415">
                  <c:v>375.37143899999995</c:v>
                </c:pt>
                <c:pt idx="416">
                  <c:v>375.29981399999997</c:v>
                </c:pt>
                <c:pt idx="417">
                  <c:v>375.323689</c:v>
                </c:pt>
                <c:pt idx="418">
                  <c:v>375.29981399999997</c:v>
                </c:pt>
                <c:pt idx="419">
                  <c:v>375.39531399999998</c:v>
                </c:pt>
                <c:pt idx="420">
                  <c:v>375.41918899999996</c:v>
                </c:pt>
                <c:pt idx="421">
                  <c:v>375.44306399999999</c:v>
                </c:pt>
                <c:pt idx="422">
                  <c:v>375.44306399999999</c:v>
                </c:pt>
                <c:pt idx="423">
                  <c:v>375.37143899999995</c:v>
                </c:pt>
                <c:pt idx="424">
                  <c:v>375.34756399999998</c:v>
                </c:pt>
                <c:pt idx="425">
                  <c:v>375.39531399999998</c:v>
                </c:pt>
                <c:pt idx="426">
                  <c:v>375.41918899999996</c:v>
                </c:pt>
                <c:pt idx="427">
                  <c:v>375.323689</c:v>
                </c:pt>
                <c:pt idx="428">
                  <c:v>375.37143899999995</c:v>
                </c:pt>
                <c:pt idx="429">
                  <c:v>375.39531399999998</c:v>
                </c:pt>
                <c:pt idx="430">
                  <c:v>375.41918899999996</c:v>
                </c:pt>
                <c:pt idx="431">
                  <c:v>375.39531399999998</c:v>
                </c:pt>
                <c:pt idx="432">
                  <c:v>375.39531399999998</c:v>
                </c:pt>
                <c:pt idx="433">
                  <c:v>375.323689</c:v>
                </c:pt>
                <c:pt idx="434">
                  <c:v>375.34756399999998</c:v>
                </c:pt>
                <c:pt idx="435">
                  <c:v>375.29981399999997</c:v>
                </c:pt>
                <c:pt idx="436">
                  <c:v>375.29981399999997</c:v>
                </c:pt>
                <c:pt idx="437">
                  <c:v>375.29981399999997</c:v>
                </c:pt>
                <c:pt idx="438">
                  <c:v>375.323689</c:v>
                </c:pt>
                <c:pt idx="439">
                  <c:v>375.29981399999997</c:v>
                </c:pt>
                <c:pt idx="440">
                  <c:v>375.34756399999998</c:v>
                </c:pt>
                <c:pt idx="441">
                  <c:v>375.34756399999998</c:v>
                </c:pt>
                <c:pt idx="442">
                  <c:v>375.37143899999995</c:v>
                </c:pt>
                <c:pt idx="443">
                  <c:v>375.39531399999998</c:v>
                </c:pt>
                <c:pt idx="444">
                  <c:v>375.34756399999998</c:v>
                </c:pt>
                <c:pt idx="445">
                  <c:v>375.39531399999998</c:v>
                </c:pt>
                <c:pt idx="446">
                  <c:v>375.41918899999996</c:v>
                </c:pt>
                <c:pt idx="447">
                  <c:v>375.323689</c:v>
                </c:pt>
                <c:pt idx="448">
                  <c:v>375.34756399999998</c:v>
                </c:pt>
                <c:pt idx="449">
                  <c:v>375.39531399999998</c:v>
                </c:pt>
                <c:pt idx="450">
                  <c:v>375.34756399999998</c:v>
                </c:pt>
                <c:pt idx="451">
                  <c:v>375.39531399999998</c:v>
                </c:pt>
                <c:pt idx="452">
                  <c:v>375.37143899999995</c:v>
                </c:pt>
                <c:pt idx="453">
                  <c:v>375.34756399999998</c:v>
                </c:pt>
                <c:pt idx="454">
                  <c:v>375.323689</c:v>
                </c:pt>
                <c:pt idx="455">
                  <c:v>375.37143899999995</c:v>
                </c:pt>
                <c:pt idx="456">
                  <c:v>375.323689</c:v>
                </c:pt>
                <c:pt idx="457">
                  <c:v>375.34756399999998</c:v>
                </c:pt>
                <c:pt idx="458">
                  <c:v>375.37143899999995</c:v>
                </c:pt>
                <c:pt idx="459">
                  <c:v>375.39531399999998</c:v>
                </c:pt>
                <c:pt idx="460">
                  <c:v>375.37143899999995</c:v>
                </c:pt>
                <c:pt idx="461">
                  <c:v>375.37143899999995</c:v>
                </c:pt>
                <c:pt idx="462">
                  <c:v>375.37143899999995</c:v>
                </c:pt>
                <c:pt idx="463">
                  <c:v>375.39531399999998</c:v>
                </c:pt>
                <c:pt idx="464">
                  <c:v>375.39531399999998</c:v>
                </c:pt>
                <c:pt idx="465">
                  <c:v>375.37143899999995</c:v>
                </c:pt>
                <c:pt idx="466">
                  <c:v>375.34756399999998</c:v>
                </c:pt>
                <c:pt idx="467">
                  <c:v>375.39531399999998</c:v>
                </c:pt>
                <c:pt idx="468">
                  <c:v>375.37143899999995</c:v>
                </c:pt>
                <c:pt idx="469">
                  <c:v>375.39531399999998</c:v>
                </c:pt>
                <c:pt idx="470">
                  <c:v>375.39531399999998</c:v>
                </c:pt>
                <c:pt idx="471">
                  <c:v>375.323689</c:v>
                </c:pt>
                <c:pt idx="472">
                  <c:v>375.41918899999996</c:v>
                </c:pt>
                <c:pt idx="473">
                  <c:v>375.323689</c:v>
                </c:pt>
                <c:pt idx="474">
                  <c:v>375.41918899999996</c:v>
                </c:pt>
                <c:pt idx="475">
                  <c:v>375.34756399999998</c:v>
                </c:pt>
                <c:pt idx="476">
                  <c:v>375.29981399999997</c:v>
                </c:pt>
                <c:pt idx="477">
                  <c:v>375.34756399999998</c:v>
                </c:pt>
                <c:pt idx="478">
                  <c:v>375.37143899999995</c:v>
                </c:pt>
                <c:pt idx="479">
                  <c:v>375.29981399999997</c:v>
                </c:pt>
                <c:pt idx="480">
                  <c:v>375.34756399999998</c:v>
                </c:pt>
                <c:pt idx="481">
                  <c:v>375.39531399999998</c:v>
                </c:pt>
                <c:pt idx="482">
                  <c:v>375.39531399999998</c:v>
                </c:pt>
                <c:pt idx="483">
                  <c:v>375.29981399999997</c:v>
                </c:pt>
                <c:pt idx="484">
                  <c:v>375.34756399999998</c:v>
                </c:pt>
                <c:pt idx="485">
                  <c:v>375.34756399999998</c:v>
                </c:pt>
                <c:pt idx="486">
                  <c:v>375.29981399999997</c:v>
                </c:pt>
                <c:pt idx="487">
                  <c:v>375.37143899999995</c:v>
                </c:pt>
                <c:pt idx="488">
                  <c:v>375.37143899999995</c:v>
                </c:pt>
                <c:pt idx="489">
                  <c:v>375.34756399999998</c:v>
                </c:pt>
                <c:pt idx="490">
                  <c:v>375.29981399999997</c:v>
                </c:pt>
                <c:pt idx="491">
                  <c:v>375.41918899999996</c:v>
                </c:pt>
                <c:pt idx="492">
                  <c:v>375.34756399999998</c:v>
                </c:pt>
                <c:pt idx="493">
                  <c:v>375.34756399999998</c:v>
                </c:pt>
                <c:pt idx="494">
                  <c:v>375.34756399999998</c:v>
                </c:pt>
                <c:pt idx="495">
                  <c:v>375.39531399999998</c:v>
                </c:pt>
                <c:pt idx="496">
                  <c:v>375.34756399999998</c:v>
                </c:pt>
                <c:pt idx="497">
                  <c:v>375.39531399999998</c:v>
                </c:pt>
                <c:pt idx="498">
                  <c:v>375.34756399999998</c:v>
                </c:pt>
                <c:pt idx="499">
                  <c:v>375.323689</c:v>
                </c:pt>
                <c:pt idx="500">
                  <c:v>375.34756399999998</c:v>
                </c:pt>
                <c:pt idx="501">
                  <c:v>375.34756399999998</c:v>
                </c:pt>
                <c:pt idx="502">
                  <c:v>375.323689</c:v>
                </c:pt>
                <c:pt idx="503">
                  <c:v>375.37143899999995</c:v>
                </c:pt>
                <c:pt idx="504">
                  <c:v>375.323689</c:v>
                </c:pt>
                <c:pt idx="505">
                  <c:v>375.29981399999997</c:v>
                </c:pt>
                <c:pt idx="506">
                  <c:v>375.29981399999997</c:v>
                </c:pt>
                <c:pt idx="507">
                  <c:v>375.323689</c:v>
                </c:pt>
                <c:pt idx="508">
                  <c:v>375.34756399999998</c:v>
                </c:pt>
                <c:pt idx="509">
                  <c:v>375.34756399999998</c:v>
                </c:pt>
                <c:pt idx="510">
                  <c:v>375.323689</c:v>
                </c:pt>
                <c:pt idx="511">
                  <c:v>375.37143899999995</c:v>
                </c:pt>
                <c:pt idx="512">
                  <c:v>375.34756399999998</c:v>
                </c:pt>
                <c:pt idx="513">
                  <c:v>375.323689</c:v>
                </c:pt>
                <c:pt idx="514">
                  <c:v>375.34756399999998</c:v>
                </c:pt>
                <c:pt idx="515">
                  <c:v>375.39531399999998</c:v>
                </c:pt>
                <c:pt idx="516">
                  <c:v>375.37143899999995</c:v>
                </c:pt>
                <c:pt idx="517">
                  <c:v>375.39531399999998</c:v>
                </c:pt>
                <c:pt idx="518">
                  <c:v>375.34756399999998</c:v>
                </c:pt>
                <c:pt idx="519">
                  <c:v>375.37143899999995</c:v>
                </c:pt>
                <c:pt idx="520">
                  <c:v>375.34756399999998</c:v>
                </c:pt>
                <c:pt idx="521">
                  <c:v>375.34756399999998</c:v>
                </c:pt>
                <c:pt idx="522">
                  <c:v>375.34756399999998</c:v>
                </c:pt>
                <c:pt idx="523">
                  <c:v>375.75343899999996</c:v>
                </c:pt>
                <c:pt idx="524">
                  <c:v>375.58631399999996</c:v>
                </c:pt>
                <c:pt idx="525">
                  <c:v>375.70568899999995</c:v>
                </c:pt>
                <c:pt idx="526">
                  <c:v>375.68181399999997</c:v>
                </c:pt>
                <c:pt idx="527">
                  <c:v>375.63406399999997</c:v>
                </c:pt>
                <c:pt idx="528">
                  <c:v>375.70568899999995</c:v>
                </c:pt>
                <c:pt idx="529">
                  <c:v>375.657939</c:v>
                </c:pt>
                <c:pt idx="530">
                  <c:v>375.56243899999998</c:v>
                </c:pt>
                <c:pt idx="531">
                  <c:v>375.53856399999995</c:v>
                </c:pt>
                <c:pt idx="532">
                  <c:v>375.53856399999995</c:v>
                </c:pt>
                <c:pt idx="533">
                  <c:v>375.44306399999999</c:v>
                </c:pt>
                <c:pt idx="534">
                  <c:v>375.51468899999998</c:v>
                </c:pt>
                <c:pt idx="535">
                  <c:v>375.46693899999997</c:v>
                </c:pt>
                <c:pt idx="536">
                  <c:v>375.490814</c:v>
                </c:pt>
                <c:pt idx="537">
                  <c:v>375.490814</c:v>
                </c:pt>
                <c:pt idx="538">
                  <c:v>375.41918899999996</c:v>
                </c:pt>
                <c:pt idx="539">
                  <c:v>375.46693899999997</c:v>
                </c:pt>
                <c:pt idx="540">
                  <c:v>375.44306399999999</c:v>
                </c:pt>
                <c:pt idx="541">
                  <c:v>375.39531399999998</c:v>
                </c:pt>
                <c:pt idx="542">
                  <c:v>375.490814</c:v>
                </c:pt>
                <c:pt idx="543">
                  <c:v>375.37143899999995</c:v>
                </c:pt>
                <c:pt idx="544">
                  <c:v>375.39531399999998</c:v>
                </c:pt>
                <c:pt idx="545">
                  <c:v>375.44306399999999</c:v>
                </c:pt>
                <c:pt idx="546">
                  <c:v>375.44306399999999</c:v>
                </c:pt>
                <c:pt idx="547">
                  <c:v>375.41918899999996</c:v>
                </c:pt>
                <c:pt idx="548">
                  <c:v>375.44306399999999</c:v>
                </c:pt>
                <c:pt idx="549">
                  <c:v>375.58631399999996</c:v>
                </c:pt>
                <c:pt idx="550">
                  <c:v>375.39531399999998</c:v>
                </c:pt>
                <c:pt idx="551">
                  <c:v>375.39531399999998</c:v>
                </c:pt>
                <c:pt idx="552">
                  <c:v>375.39531399999998</c:v>
                </c:pt>
                <c:pt idx="553">
                  <c:v>375.39531399999998</c:v>
                </c:pt>
                <c:pt idx="554">
                  <c:v>375.34756399999998</c:v>
                </c:pt>
                <c:pt idx="555">
                  <c:v>375.39531399999998</c:v>
                </c:pt>
                <c:pt idx="556">
                  <c:v>375.34756399999998</c:v>
                </c:pt>
                <c:pt idx="557">
                  <c:v>375.39531399999998</c:v>
                </c:pt>
                <c:pt idx="558">
                  <c:v>375.34756399999998</c:v>
                </c:pt>
                <c:pt idx="559">
                  <c:v>375.29981399999997</c:v>
                </c:pt>
                <c:pt idx="560">
                  <c:v>375.37143899999995</c:v>
                </c:pt>
                <c:pt idx="561">
                  <c:v>375.34756399999998</c:v>
                </c:pt>
                <c:pt idx="562">
                  <c:v>375.37143899999995</c:v>
                </c:pt>
                <c:pt idx="563">
                  <c:v>375.39531399999998</c:v>
                </c:pt>
                <c:pt idx="564">
                  <c:v>375.41918899999996</c:v>
                </c:pt>
                <c:pt idx="565">
                  <c:v>375.34756399999998</c:v>
                </c:pt>
                <c:pt idx="566">
                  <c:v>375.39531399999998</c:v>
                </c:pt>
                <c:pt idx="567">
                  <c:v>375.39531399999998</c:v>
                </c:pt>
                <c:pt idx="568">
                  <c:v>375.37143899999995</c:v>
                </c:pt>
                <c:pt idx="569">
                  <c:v>375.39531399999998</c:v>
                </c:pt>
                <c:pt idx="570">
                  <c:v>375.34756399999998</c:v>
                </c:pt>
                <c:pt idx="571">
                  <c:v>375.41918899999996</c:v>
                </c:pt>
                <c:pt idx="572">
                  <c:v>375.39531399999998</c:v>
                </c:pt>
                <c:pt idx="573">
                  <c:v>375.657939</c:v>
                </c:pt>
                <c:pt idx="574">
                  <c:v>375.34756399999998</c:v>
                </c:pt>
                <c:pt idx="575">
                  <c:v>375.39531399999998</c:v>
                </c:pt>
                <c:pt idx="576">
                  <c:v>375.34756399999998</c:v>
                </c:pt>
                <c:pt idx="577">
                  <c:v>375.323689</c:v>
                </c:pt>
                <c:pt idx="578">
                  <c:v>375.34756399999998</c:v>
                </c:pt>
                <c:pt idx="579">
                  <c:v>375.39531399999998</c:v>
                </c:pt>
                <c:pt idx="580">
                  <c:v>375.34756399999998</c:v>
                </c:pt>
                <c:pt idx="581">
                  <c:v>375.37143899999995</c:v>
                </c:pt>
                <c:pt idx="582">
                  <c:v>375.29981399999997</c:v>
                </c:pt>
                <c:pt idx="583">
                  <c:v>375.29981399999997</c:v>
                </c:pt>
                <c:pt idx="584">
                  <c:v>375.39531399999998</c:v>
                </c:pt>
                <c:pt idx="585">
                  <c:v>375.29981399999997</c:v>
                </c:pt>
                <c:pt idx="586">
                  <c:v>375.37143899999995</c:v>
                </c:pt>
                <c:pt idx="587">
                  <c:v>375.41918899999996</c:v>
                </c:pt>
                <c:pt idx="588">
                  <c:v>375.34756399999998</c:v>
                </c:pt>
                <c:pt idx="589">
                  <c:v>375.39531399999998</c:v>
                </c:pt>
                <c:pt idx="590">
                  <c:v>375.44306399999999</c:v>
                </c:pt>
                <c:pt idx="591">
                  <c:v>375.37143899999995</c:v>
                </c:pt>
                <c:pt idx="592">
                  <c:v>375.44306399999999</c:v>
                </c:pt>
                <c:pt idx="593">
                  <c:v>375.41918899999996</c:v>
                </c:pt>
                <c:pt idx="594">
                  <c:v>375.34756399999998</c:v>
                </c:pt>
                <c:pt idx="595">
                  <c:v>375.39531399999998</c:v>
                </c:pt>
                <c:pt idx="596">
                  <c:v>375.41918899999996</c:v>
                </c:pt>
                <c:pt idx="597">
                  <c:v>375.39531399999998</c:v>
                </c:pt>
                <c:pt idx="598">
                  <c:v>375.46693899999997</c:v>
                </c:pt>
                <c:pt idx="599">
                  <c:v>375.39531399999998</c:v>
                </c:pt>
                <c:pt idx="600">
                  <c:v>375.44306399999999</c:v>
                </c:pt>
                <c:pt idx="601">
                  <c:v>375.41918899999996</c:v>
                </c:pt>
                <c:pt idx="602">
                  <c:v>375.37143899999995</c:v>
                </c:pt>
                <c:pt idx="603">
                  <c:v>375.39531399999998</c:v>
                </c:pt>
                <c:pt idx="604">
                  <c:v>375.39531399999998</c:v>
                </c:pt>
                <c:pt idx="605">
                  <c:v>375.39531399999998</c:v>
                </c:pt>
                <c:pt idx="606">
                  <c:v>375.34756399999998</c:v>
                </c:pt>
                <c:pt idx="607">
                  <c:v>375.34756399999998</c:v>
                </c:pt>
                <c:pt idx="608">
                  <c:v>375.37143899999995</c:v>
                </c:pt>
                <c:pt idx="609">
                  <c:v>375.37143899999995</c:v>
                </c:pt>
                <c:pt idx="610">
                  <c:v>375.37143899999995</c:v>
                </c:pt>
                <c:pt idx="611">
                  <c:v>375.44306399999999</c:v>
                </c:pt>
                <c:pt idx="612">
                  <c:v>375.39531399999998</c:v>
                </c:pt>
                <c:pt idx="613">
                  <c:v>375.39531399999998</c:v>
                </c:pt>
                <c:pt idx="614">
                  <c:v>375.39531399999998</c:v>
                </c:pt>
                <c:pt idx="615">
                  <c:v>375.37143899999995</c:v>
                </c:pt>
                <c:pt idx="616">
                  <c:v>375.41918899999996</c:v>
                </c:pt>
                <c:pt idx="617">
                  <c:v>375.53856399999995</c:v>
                </c:pt>
                <c:pt idx="618">
                  <c:v>375.58631399999996</c:v>
                </c:pt>
                <c:pt idx="619">
                  <c:v>375.657939</c:v>
                </c:pt>
                <c:pt idx="620">
                  <c:v>375.70568899999995</c:v>
                </c:pt>
                <c:pt idx="621">
                  <c:v>375.63406399999997</c:v>
                </c:pt>
                <c:pt idx="622">
                  <c:v>375.61018899999999</c:v>
                </c:pt>
                <c:pt idx="623">
                  <c:v>375.657939</c:v>
                </c:pt>
                <c:pt idx="624">
                  <c:v>375.58631399999996</c:v>
                </c:pt>
                <c:pt idx="625">
                  <c:v>375.56243899999998</c:v>
                </c:pt>
                <c:pt idx="626">
                  <c:v>375.58631399999996</c:v>
                </c:pt>
                <c:pt idx="627">
                  <c:v>375.53856399999995</c:v>
                </c:pt>
                <c:pt idx="628">
                  <c:v>375.46693899999997</c:v>
                </c:pt>
                <c:pt idx="629">
                  <c:v>375.490814</c:v>
                </c:pt>
                <c:pt idx="630">
                  <c:v>375.44306399999999</c:v>
                </c:pt>
                <c:pt idx="631">
                  <c:v>375.44306399999999</c:v>
                </c:pt>
                <c:pt idx="632">
                  <c:v>375.44306399999999</c:v>
                </c:pt>
                <c:pt idx="633">
                  <c:v>375.46693899999997</c:v>
                </c:pt>
                <c:pt idx="634">
                  <c:v>375.46693899999997</c:v>
                </c:pt>
                <c:pt idx="635">
                  <c:v>375.41918899999996</c:v>
                </c:pt>
                <c:pt idx="636">
                  <c:v>375.44306399999999</c:v>
                </c:pt>
                <c:pt idx="637">
                  <c:v>375.41918899999996</c:v>
                </c:pt>
                <c:pt idx="638">
                  <c:v>375.41918899999996</c:v>
                </c:pt>
                <c:pt idx="639">
                  <c:v>375.490814</c:v>
                </c:pt>
                <c:pt idx="640">
                  <c:v>375.44306399999999</c:v>
                </c:pt>
                <c:pt idx="641">
                  <c:v>375.490814</c:v>
                </c:pt>
                <c:pt idx="642">
                  <c:v>375.46693899999997</c:v>
                </c:pt>
                <c:pt idx="643">
                  <c:v>375.41918899999996</c:v>
                </c:pt>
                <c:pt idx="644">
                  <c:v>375.46693899999997</c:v>
                </c:pt>
                <c:pt idx="645">
                  <c:v>375.44306399999999</c:v>
                </c:pt>
                <c:pt idx="646">
                  <c:v>375.44306399999999</c:v>
                </c:pt>
                <c:pt idx="647">
                  <c:v>375.46693899999997</c:v>
                </c:pt>
                <c:pt idx="648">
                  <c:v>375.44306399999999</c:v>
                </c:pt>
                <c:pt idx="649">
                  <c:v>375.44306399999999</c:v>
                </c:pt>
                <c:pt idx="650">
                  <c:v>375.46693899999997</c:v>
                </c:pt>
                <c:pt idx="651">
                  <c:v>375.46693899999997</c:v>
                </c:pt>
                <c:pt idx="652">
                  <c:v>375.84893899999997</c:v>
                </c:pt>
                <c:pt idx="653">
                  <c:v>375.72956399999998</c:v>
                </c:pt>
                <c:pt idx="654">
                  <c:v>375.72956399999998</c:v>
                </c:pt>
                <c:pt idx="655">
                  <c:v>375.68181399999997</c:v>
                </c:pt>
                <c:pt idx="656">
                  <c:v>375.61018899999999</c:v>
                </c:pt>
                <c:pt idx="657">
                  <c:v>375.61018899999999</c:v>
                </c:pt>
                <c:pt idx="658">
                  <c:v>375.53856399999995</c:v>
                </c:pt>
                <c:pt idx="659">
                  <c:v>375.58631399999996</c:v>
                </c:pt>
                <c:pt idx="660">
                  <c:v>375.63406399999997</c:v>
                </c:pt>
                <c:pt idx="661">
                  <c:v>375.58631399999996</c:v>
                </c:pt>
                <c:pt idx="662">
                  <c:v>375.61018899999999</c:v>
                </c:pt>
                <c:pt idx="663">
                  <c:v>375.51468899999998</c:v>
                </c:pt>
                <c:pt idx="664">
                  <c:v>375.56243899999998</c:v>
                </c:pt>
                <c:pt idx="665">
                  <c:v>375.51468899999998</c:v>
                </c:pt>
                <c:pt idx="666">
                  <c:v>375.53856399999995</c:v>
                </c:pt>
                <c:pt idx="667">
                  <c:v>375.46693899999997</c:v>
                </c:pt>
                <c:pt idx="668">
                  <c:v>375.44306399999999</c:v>
                </c:pt>
                <c:pt idx="669">
                  <c:v>375.51468899999998</c:v>
                </c:pt>
                <c:pt idx="670">
                  <c:v>375.51468899999998</c:v>
                </c:pt>
                <c:pt idx="671">
                  <c:v>375.51468899999998</c:v>
                </c:pt>
                <c:pt idx="672">
                  <c:v>375.41918899999996</c:v>
                </c:pt>
                <c:pt idx="673">
                  <c:v>375.39531399999998</c:v>
                </c:pt>
                <c:pt idx="674">
                  <c:v>375.39531399999998</c:v>
                </c:pt>
                <c:pt idx="675">
                  <c:v>375.46693899999997</c:v>
                </c:pt>
                <c:pt idx="676">
                  <c:v>375.39531399999998</c:v>
                </c:pt>
                <c:pt idx="677">
                  <c:v>375.39531399999998</c:v>
                </c:pt>
                <c:pt idx="678">
                  <c:v>375.37143899999995</c:v>
                </c:pt>
                <c:pt idx="679">
                  <c:v>375.41918899999996</c:v>
                </c:pt>
                <c:pt idx="680">
                  <c:v>375.37143899999995</c:v>
                </c:pt>
                <c:pt idx="681">
                  <c:v>375.39531399999998</c:v>
                </c:pt>
                <c:pt idx="682">
                  <c:v>375.44306399999999</c:v>
                </c:pt>
                <c:pt idx="683">
                  <c:v>375.39531399999998</c:v>
                </c:pt>
                <c:pt idx="684">
                  <c:v>375.39531399999998</c:v>
                </c:pt>
                <c:pt idx="685">
                  <c:v>375.44306399999999</c:v>
                </c:pt>
                <c:pt idx="686">
                  <c:v>375.41918899999996</c:v>
                </c:pt>
                <c:pt idx="687">
                  <c:v>375.44306399999999</c:v>
                </c:pt>
                <c:pt idx="688">
                  <c:v>375.39531399999998</c:v>
                </c:pt>
                <c:pt idx="689">
                  <c:v>375.39531399999998</c:v>
                </c:pt>
                <c:pt idx="690">
                  <c:v>375.46693899999997</c:v>
                </c:pt>
                <c:pt idx="691">
                  <c:v>375.44306399999999</c:v>
                </c:pt>
                <c:pt idx="692">
                  <c:v>375.46693899999997</c:v>
                </c:pt>
                <c:pt idx="693">
                  <c:v>375.41918899999996</c:v>
                </c:pt>
                <c:pt idx="694">
                  <c:v>375.41918899999996</c:v>
                </c:pt>
                <c:pt idx="695">
                  <c:v>375.44306399999999</c:v>
                </c:pt>
                <c:pt idx="696">
                  <c:v>375.39531399999998</c:v>
                </c:pt>
                <c:pt idx="697">
                  <c:v>375.37143899999995</c:v>
                </c:pt>
                <c:pt idx="698">
                  <c:v>375.41918899999996</c:v>
                </c:pt>
                <c:pt idx="699">
                  <c:v>375.41918899999996</c:v>
                </c:pt>
                <c:pt idx="700">
                  <c:v>375.37143899999995</c:v>
                </c:pt>
                <c:pt idx="701">
                  <c:v>375.39531399999998</c:v>
                </c:pt>
                <c:pt idx="702">
                  <c:v>375.41918899999996</c:v>
                </c:pt>
                <c:pt idx="703">
                  <c:v>375.41918899999996</c:v>
                </c:pt>
                <c:pt idx="704">
                  <c:v>375.37143899999995</c:v>
                </c:pt>
                <c:pt idx="705">
                  <c:v>375.37143899999995</c:v>
                </c:pt>
                <c:pt idx="706">
                  <c:v>375.37143899999995</c:v>
                </c:pt>
                <c:pt idx="707">
                  <c:v>375.37143899999995</c:v>
                </c:pt>
                <c:pt idx="708">
                  <c:v>375.37143899999995</c:v>
                </c:pt>
                <c:pt idx="709">
                  <c:v>374.91781399999996</c:v>
                </c:pt>
                <c:pt idx="710">
                  <c:v>375.37143899999995</c:v>
                </c:pt>
                <c:pt idx="711">
                  <c:v>375.44306399999999</c:v>
                </c:pt>
                <c:pt idx="712">
                  <c:v>375.44306399999999</c:v>
                </c:pt>
                <c:pt idx="713">
                  <c:v>375.37143899999995</c:v>
                </c:pt>
                <c:pt idx="714">
                  <c:v>375.44306399999999</c:v>
                </c:pt>
                <c:pt idx="715">
                  <c:v>375.37143899999995</c:v>
                </c:pt>
                <c:pt idx="716">
                  <c:v>375.39531399999998</c:v>
                </c:pt>
                <c:pt idx="717">
                  <c:v>375.34756399999998</c:v>
                </c:pt>
                <c:pt idx="718">
                  <c:v>375.34756399999998</c:v>
                </c:pt>
                <c:pt idx="719">
                  <c:v>375.37143899999995</c:v>
                </c:pt>
                <c:pt idx="720">
                  <c:v>375.39531399999998</c:v>
                </c:pt>
                <c:pt idx="721">
                  <c:v>375.37143899999995</c:v>
                </c:pt>
                <c:pt idx="722">
                  <c:v>375.37143899999995</c:v>
                </c:pt>
                <c:pt idx="723">
                  <c:v>375.41918899999996</c:v>
                </c:pt>
                <c:pt idx="724">
                  <c:v>375.37143899999995</c:v>
                </c:pt>
                <c:pt idx="725">
                  <c:v>375.39531399999998</c:v>
                </c:pt>
                <c:pt idx="726">
                  <c:v>375.34756399999998</c:v>
                </c:pt>
                <c:pt idx="727">
                  <c:v>375.39531399999998</c:v>
                </c:pt>
                <c:pt idx="728">
                  <c:v>375.39531399999998</c:v>
                </c:pt>
                <c:pt idx="729">
                  <c:v>375.34756399999998</c:v>
                </c:pt>
                <c:pt idx="730">
                  <c:v>375.34756399999998</c:v>
                </c:pt>
                <c:pt idx="731">
                  <c:v>375.39531399999998</c:v>
                </c:pt>
                <c:pt idx="732">
                  <c:v>375.490814</c:v>
                </c:pt>
                <c:pt idx="733">
                  <c:v>375.41918899999996</c:v>
                </c:pt>
                <c:pt idx="734">
                  <c:v>375.41918899999996</c:v>
                </c:pt>
                <c:pt idx="735">
                  <c:v>375.37143899999995</c:v>
                </c:pt>
                <c:pt idx="736">
                  <c:v>375.37143899999995</c:v>
                </c:pt>
                <c:pt idx="737">
                  <c:v>375.34756399999998</c:v>
                </c:pt>
                <c:pt idx="738">
                  <c:v>375.44306399999999</c:v>
                </c:pt>
                <c:pt idx="739">
                  <c:v>375.39531399999998</c:v>
                </c:pt>
                <c:pt idx="740">
                  <c:v>375.41918899999996</c:v>
                </c:pt>
                <c:pt idx="741">
                  <c:v>375.39531399999998</c:v>
                </c:pt>
                <c:pt idx="742">
                  <c:v>375.39531399999998</c:v>
                </c:pt>
                <c:pt idx="743">
                  <c:v>375.34756399999998</c:v>
                </c:pt>
                <c:pt idx="744">
                  <c:v>375.41918899999996</c:v>
                </c:pt>
                <c:pt idx="745">
                  <c:v>375.34756399999998</c:v>
                </c:pt>
                <c:pt idx="746">
                  <c:v>375.39531399999998</c:v>
                </c:pt>
                <c:pt idx="747">
                  <c:v>375.39531399999998</c:v>
                </c:pt>
                <c:pt idx="748">
                  <c:v>375.39531399999998</c:v>
                </c:pt>
                <c:pt idx="749">
                  <c:v>375.39531399999998</c:v>
                </c:pt>
                <c:pt idx="750">
                  <c:v>375.39531399999998</c:v>
                </c:pt>
                <c:pt idx="751">
                  <c:v>375.34756399999998</c:v>
                </c:pt>
                <c:pt idx="752">
                  <c:v>375.37143899999995</c:v>
                </c:pt>
                <c:pt idx="753">
                  <c:v>375.37143899999995</c:v>
                </c:pt>
                <c:pt idx="754">
                  <c:v>375.39531399999998</c:v>
                </c:pt>
                <c:pt idx="755">
                  <c:v>375.44306399999999</c:v>
                </c:pt>
                <c:pt idx="756">
                  <c:v>375.51468899999998</c:v>
                </c:pt>
                <c:pt idx="757">
                  <c:v>375.46693899999997</c:v>
                </c:pt>
                <c:pt idx="758">
                  <c:v>375.53856399999995</c:v>
                </c:pt>
                <c:pt idx="759">
                  <c:v>375.490814</c:v>
                </c:pt>
                <c:pt idx="760">
                  <c:v>375.46693899999997</c:v>
                </c:pt>
                <c:pt idx="761">
                  <c:v>375.44306399999999</c:v>
                </c:pt>
                <c:pt idx="762">
                  <c:v>375.41918899999996</c:v>
                </c:pt>
                <c:pt idx="763">
                  <c:v>375.39531399999998</c:v>
                </c:pt>
                <c:pt idx="764">
                  <c:v>375.39531399999998</c:v>
                </c:pt>
                <c:pt idx="765">
                  <c:v>375.44306399999999</c:v>
                </c:pt>
                <c:pt idx="766">
                  <c:v>375.44306399999999</c:v>
                </c:pt>
                <c:pt idx="767">
                  <c:v>375.34756399999998</c:v>
                </c:pt>
                <c:pt idx="768">
                  <c:v>375.41918899999996</c:v>
                </c:pt>
                <c:pt idx="769">
                  <c:v>375.41918899999996</c:v>
                </c:pt>
                <c:pt idx="770">
                  <c:v>375.41918899999996</c:v>
                </c:pt>
                <c:pt idx="771">
                  <c:v>375.41918899999996</c:v>
                </c:pt>
                <c:pt idx="772">
                  <c:v>375.39531399999998</c:v>
                </c:pt>
                <c:pt idx="773">
                  <c:v>375.34756399999998</c:v>
                </c:pt>
                <c:pt idx="774">
                  <c:v>375.34756399999998</c:v>
                </c:pt>
                <c:pt idx="775">
                  <c:v>375.323689</c:v>
                </c:pt>
                <c:pt idx="776">
                  <c:v>375.37143899999995</c:v>
                </c:pt>
                <c:pt idx="777">
                  <c:v>375.39531399999998</c:v>
                </c:pt>
                <c:pt idx="778">
                  <c:v>375.39531399999998</c:v>
                </c:pt>
                <c:pt idx="779">
                  <c:v>375.34756399999998</c:v>
                </c:pt>
                <c:pt idx="780">
                  <c:v>375.37143899999995</c:v>
                </c:pt>
                <c:pt idx="781">
                  <c:v>375.41918899999996</c:v>
                </c:pt>
                <c:pt idx="782">
                  <c:v>375.44306399999999</c:v>
                </c:pt>
                <c:pt idx="783">
                  <c:v>375.37143899999995</c:v>
                </c:pt>
                <c:pt idx="784">
                  <c:v>375.41918899999996</c:v>
                </c:pt>
                <c:pt idx="785">
                  <c:v>375.34756399999998</c:v>
                </c:pt>
                <c:pt idx="786">
                  <c:v>375.39531399999998</c:v>
                </c:pt>
                <c:pt idx="787">
                  <c:v>375.41918899999996</c:v>
                </c:pt>
                <c:pt idx="788">
                  <c:v>375.37143899999995</c:v>
                </c:pt>
                <c:pt idx="789">
                  <c:v>375.41918899999996</c:v>
                </c:pt>
                <c:pt idx="790">
                  <c:v>375.39531399999998</c:v>
                </c:pt>
                <c:pt idx="791">
                  <c:v>375.34756399999998</c:v>
                </c:pt>
                <c:pt idx="792">
                  <c:v>375.41918899999996</c:v>
                </c:pt>
                <c:pt idx="793">
                  <c:v>375.39531399999998</c:v>
                </c:pt>
                <c:pt idx="794">
                  <c:v>375.39531399999998</c:v>
                </c:pt>
                <c:pt idx="795">
                  <c:v>375.41918899999996</c:v>
                </c:pt>
                <c:pt idx="796">
                  <c:v>375.41918899999996</c:v>
                </c:pt>
                <c:pt idx="797">
                  <c:v>375.37143899999995</c:v>
                </c:pt>
                <c:pt idx="798">
                  <c:v>375.37143899999995</c:v>
                </c:pt>
                <c:pt idx="799">
                  <c:v>375.46693899999997</c:v>
                </c:pt>
                <c:pt idx="800">
                  <c:v>375.37143899999995</c:v>
                </c:pt>
                <c:pt idx="801">
                  <c:v>375.39531399999998</c:v>
                </c:pt>
                <c:pt idx="802">
                  <c:v>375.41918899999996</c:v>
                </c:pt>
                <c:pt idx="803">
                  <c:v>375.39531399999998</c:v>
                </c:pt>
                <c:pt idx="804">
                  <c:v>375.490814</c:v>
                </c:pt>
                <c:pt idx="805">
                  <c:v>375.44306399999999</c:v>
                </c:pt>
                <c:pt idx="806">
                  <c:v>375.39531399999998</c:v>
                </c:pt>
                <c:pt idx="807">
                  <c:v>375.46693899999997</c:v>
                </c:pt>
                <c:pt idx="808">
                  <c:v>375.44306399999999</c:v>
                </c:pt>
                <c:pt idx="809">
                  <c:v>375.46693899999997</c:v>
                </c:pt>
                <c:pt idx="810">
                  <c:v>375.34756399999998</c:v>
                </c:pt>
                <c:pt idx="811">
                  <c:v>375.44306399999999</c:v>
                </c:pt>
                <c:pt idx="812">
                  <c:v>375.34756399999998</c:v>
                </c:pt>
                <c:pt idx="813">
                  <c:v>375.41918899999996</c:v>
                </c:pt>
                <c:pt idx="814">
                  <c:v>375.41918899999996</c:v>
                </c:pt>
                <c:pt idx="815">
                  <c:v>375.39531399999998</c:v>
                </c:pt>
                <c:pt idx="816">
                  <c:v>375.39531399999998</c:v>
                </c:pt>
                <c:pt idx="817">
                  <c:v>375.39531399999998</c:v>
                </c:pt>
                <c:pt idx="818">
                  <c:v>375.41918899999996</c:v>
                </c:pt>
                <c:pt idx="819">
                  <c:v>375.323689</c:v>
                </c:pt>
                <c:pt idx="820">
                  <c:v>375.323689</c:v>
                </c:pt>
                <c:pt idx="821">
                  <c:v>375.34756399999998</c:v>
                </c:pt>
                <c:pt idx="822">
                  <c:v>375.41918899999996</c:v>
                </c:pt>
                <c:pt idx="823">
                  <c:v>375.34756399999998</c:v>
                </c:pt>
                <c:pt idx="824">
                  <c:v>375.39531399999998</c:v>
                </c:pt>
                <c:pt idx="825">
                  <c:v>375.41918899999996</c:v>
                </c:pt>
                <c:pt idx="826">
                  <c:v>375.39531399999998</c:v>
                </c:pt>
                <c:pt idx="827">
                  <c:v>375.39531399999998</c:v>
                </c:pt>
                <c:pt idx="828">
                  <c:v>375.41918899999996</c:v>
                </c:pt>
                <c:pt idx="829">
                  <c:v>375.34756399999998</c:v>
                </c:pt>
                <c:pt idx="830">
                  <c:v>375.34756399999998</c:v>
                </c:pt>
                <c:pt idx="831">
                  <c:v>375.41918899999996</c:v>
                </c:pt>
                <c:pt idx="832">
                  <c:v>375.37143899999995</c:v>
                </c:pt>
                <c:pt idx="833">
                  <c:v>375.39531399999998</c:v>
                </c:pt>
                <c:pt idx="834">
                  <c:v>375.34756399999998</c:v>
                </c:pt>
                <c:pt idx="835">
                  <c:v>375.41918899999996</c:v>
                </c:pt>
                <c:pt idx="836">
                  <c:v>375.39531399999998</c:v>
                </c:pt>
                <c:pt idx="837">
                  <c:v>375.34756399999998</c:v>
                </c:pt>
                <c:pt idx="838">
                  <c:v>375.29981399999997</c:v>
                </c:pt>
                <c:pt idx="839">
                  <c:v>375.37143899999995</c:v>
                </c:pt>
                <c:pt idx="840">
                  <c:v>375.37143899999995</c:v>
                </c:pt>
                <c:pt idx="841">
                  <c:v>375.37143899999995</c:v>
                </c:pt>
                <c:pt idx="842">
                  <c:v>375.37143899999995</c:v>
                </c:pt>
                <c:pt idx="843">
                  <c:v>375.37143899999995</c:v>
                </c:pt>
                <c:pt idx="844">
                  <c:v>375.37143899999995</c:v>
                </c:pt>
                <c:pt idx="845">
                  <c:v>375.37143899999995</c:v>
                </c:pt>
                <c:pt idx="846">
                  <c:v>375.37143899999995</c:v>
                </c:pt>
                <c:pt idx="847">
                  <c:v>375.37143899999995</c:v>
                </c:pt>
                <c:pt idx="848">
                  <c:v>375.37143899999995</c:v>
                </c:pt>
                <c:pt idx="849">
                  <c:v>375.37143899999995</c:v>
                </c:pt>
                <c:pt idx="850">
                  <c:v>375.37143899999995</c:v>
                </c:pt>
                <c:pt idx="851">
                  <c:v>375.34756399999998</c:v>
                </c:pt>
                <c:pt idx="852">
                  <c:v>375.34756399999998</c:v>
                </c:pt>
                <c:pt idx="853">
                  <c:v>375.39531399999998</c:v>
                </c:pt>
                <c:pt idx="854">
                  <c:v>375.41918899999996</c:v>
                </c:pt>
                <c:pt idx="855">
                  <c:v>375.323689</c:v>
                </c:pt>
                <c:pt idx="856">
                  <c:v>375.323689</c:v>
                </c:pt>
                <c:pt idx="857">
                  <c:v>375.44306399999999</c:v>
                </c:pt>
                <c:pt idx="858">
                  <c:v>375.41918899999996</c:v>
                </c:pt>
                <c:pt idx="859">
                  <c:v>375.44306399999999</c:v>
                </c:pt>
                <c:pt idx="860">
                  <c:v>375.44306399999999</c:v>
                </c:pt>
                <c:pt idx="861">
                  <c:v>375.41918899999996</c:v>
                </c:pt>
                <c:pt idx="862">
                  <c:v>375.39531399999998</c:v>
                </c:pt>
                <c:pt idx="863">
                  <c:v>375.41918899999996</c:v>
                </c:pt>
                <c:pt idx="864">
                  <c:v>375.37143899999995</c:v>
                </c:pt>
                <c:pt idx="865">
                  <c:v>375.39531399999998</c:v>
                </c:pt>
                <c:pt idx="866">
                  <c:v>375.39531399999998</c:v>
                </c:pt>
                <c:pt idx="867">
                  <c:v>375.34756399999998</c:v>
                </c:pt>
                <c:pt idx="868">
                  <c:v>375.39531399999998</c:v>
                </c:pt>
                <c:pt idx="869">
                  <c:v>375.37143899999995</c:v>
                </c:pt>
                <c:pt idx="870">
                  <c:v>375.37143899999995</c:v>
                </c:pt>
                <c:pt idx="871">
                  <c:v>375.34756399999998</c:v>
                </c:pt>
                <c:pt idx="872">
                  <c:v>375.39531399999998</c:v>
                </c:pt>
                <c:pt idx="873">
                  <c:v>375.34756399999998</c:v>
                </c:pt>
                <c:pt idx="874">
                  <c:v>375.37143899999995</c:v>
                </c:pt>
                <c:pt idx="875">
                  <c:v>375.39531399999998</c:v>
                </c:pt>
                <c:pt idx="876">
                  <c:v>375.37143899999995</c:v>
                </c:pt>
                <c:pt idx="877">
                  <c:v>375.34756399999998</c:v>
                </c:pt>
                <c:pt idx="878">
                  <c:v>375.41918899999996</c:v>
                </c:pt>
                <c:pt idx="879">
                  <c:v>375.37143899999995</c:v>
                </c:pt>
                <c:pt idx="880">
                  <c:v>375.34756399999998</c:v>
                </c:pt>
                <c:pt idx="881">
                  <c:v>375.34756399999998</c:v>
                </c:pt>
                <c:pt idx="882">
                  <c:v>375.37143899999995</c:v>
                </c:pt>
                <c:pt idx="883">
                  <c:v>375.39531399999998</c:v>
                </c:pt>
                <c:pt idx="884">
                  <c:v>375.37143899999995</c:v>
                </c:pt>
                <c:pt idx="885">
                  <c:v>375.34756399999998</c:v>
                </c:pt>
                <c:pt idx="886">
                  <c:v>375.39531399999998</c:v>
                </c:pt>
                <c:pt idx="887">
                  <c:v>375.34756399999998</c:v>
                </c:pt>
              </c:numCache>
            </c:numRef>
          </c:xVal>
          <c:yVal>
            <c:numRef>
              <c:f>'RATING CURVE'!$J$2:$J$889</c:f>
              <c:numCache>
                <c:formatCode>0.0000</c:formatCode>
                <c:ptCount val="888"/>
                <c:pt idx="0">
                  <c:v>10.822196861874897</c:v>
                </c:pt>
                <c:pt idx="1">
                  <c:v>11.683804063470793</c:v>
                </c:pt>
                <c:pt idx="2">
                  <c:v>8.0038343098738274</c:v>
                </c:pt>
                <c:pt idx="3">
                  <c:v>8.9639365254740078</c:v>
                </c:pt>
                <c:pt idx="4">
                  <c:v>8.9639365254740078</c:v>
                </c:pt>
                <c:pt idx="5">
                  <c:v>9.9132064386053287</c:v>
                </c:pt>
                <c:pt idx="6">
                  <c:v>9.9132064386053287</c:v>
                </c:pt>
                <c:pt idx="7">
                  <c:v>8.0038343098738274</c:v>
                </c:pt>
                <c:pt idx="8">
                  <c:v>9.9132064386053287</c:v>
                </c:pt>
                <c:pt idx="9">
                  <c:v>8.0038343098738274</c:v>
                </c:pt>
                <c:pt idx="10">
                  <c:v>7.0578197275088854</c:v>
                </c:pt>
                <c:pt idx="11">
                  <c:v>9.9132064386053287</c:v>
                </c:pt>
                <c:pt idx="12">
                  <c:v>9.9132064386053287</c:v>
                </c:pt>
                <c:pt idx="13">
                  <c:v>10.822196861874897</c:v>
                </c:pt>
                <c:pt idx="14">
                  <c:v>10.822196861874897</c:v>
                </c:pt>
                <c:pt idx="15">
                  <c:v>10.822196861874897</c:v>
                </c:pt>
                <c:pt idx="16">
                  <c:v>10.822196861874897</c:v>
                </c:pt>
                <c:pt idx="17">
                  <c:v>8.9639365254740078</c:v>
                </c:pt>
                <c:pt idx="18">
                  <c:v>8.0038343098738274</c:v>
                </c:pt>
                <c:pt idx="19">
                  <c:v>7.0578197275088854</c:v>
                </c:pt>
                <c:pt idx="20">
                  <c:v>9.9132064386053287</c:v>
                </c:pt>
                <c:pt idx="21">
                  <c:v>7.0578197275088854</c:v>
                </c:pt>
                <c:pt idx="22">
                  <c:v>8.9639365254740078</c:v>
                </c:pt>
                <c:pt idx="23">
                  <c:v>6.067144480063984</c:v>
                </c:pt>
                <c:pt idx="24">
                  <c:v>6.067144480063984</c:v>
                </c:pt>
                <c:pt idx="25">
                  <c:v>7.0578197275088854</c:v>
                </c:pt>
                <c:pt idx="26">
                  <c:v>7.0578197275088854</c:v>
                </c:pt>
                <c:pt idx="27">
                  <c:v>6.067144480063984</c:v>
                </c:pt>
                <c:pt idx="28">
                  <c:v>7.0578197275088854</c:v>
                </c:pt>
                <c:pt idx="29">
                  <c:v>8.9639365254740078</c:v>
                </c:pt>
                <c:pt idx="30">
                  <c:v>7.0578197275088854</c:v>
                </c:pt>
                <c:pt idx="31">
                  <c:v>8.0038343098738274</c:v>
                </c:pt>
                <c:pt idx="32">
                  <c:v>7.0578197275088854</c:v>
                </c:pt>
                <c:pt idx="33">
                  <c:v>8.0038343098738274</c:v>
                </c:pt>
                <c:pt idx="34">
                  <c:v>7.0578197275088854</c:v>
                </c:pt>
                <c:pt idx="35">
                  <c:v>11.683804063470793</c:v>
                </c:pt>
                <c:pt idx="36">
                  <c:v>7.0578197275088854</c:v>
                </c:pt>
                <c:pt idx="37">
                  <c:v>8.9639365254740078</c:v>
                </c:pt>
                <c:pt idx="38">
                  <c:v>7.0578197275088854</c:v>
                </c:pt>
                <c:pt idx="39">
                  <c:v>7.0578197275088854</c:v>
                </c:pt>
                <c:pt idx="40">
                  <c:v>8.9639365254740078</c:v>
                </c:pt>
                <c:pt idx="41">
                  <c:v>8.9639365254740078</c:v>
                </c:pt>
                <c:pt idx="42">
                  <c:v>7.0578197275088854</c:v>
                </c:pt>
                <c:pt idx="43">
                  <c:v>8.0038343098738274</c:v>
                </c:pt>
                <c:pt idx="44">
                  <c:v>9.9132064386053287</c:v>
                </c:pt>
                <c:pt idx="45">
                  <c:v>8.0038343098738274</c:v>
                </c:pt>
                <c:pt idx="46">
                  <c:v>8.9639365254740078</c:v>
                </c:pt>
                <c:pt idx="47">
                  <c:v>8.0038343098738274</c:v>
                </c:pt>
                <c:pt idx="48">
                  <c:v>8.0038343098738274</c:v>
                </c:pt>
                <c:pt idx="49">
                  <c:v>6.067144480063984</c:v>
                </c:pt>
                <c:pt idx="50">
                  <c:v>9.9132064386053287</c:v>
                </c:pt>
                <c:pt idx="51">
                  <c:v>8.9639365254740078</c:v>
                </c:pt>
                <c:pt idx="52">
                  <c:v>9.9132064386053287</c:v>
                </c:pt>
                <c:pt idx="53">
                  <c:v>8.0038343098738274</c:v>
                </c:pt>
                <c:pt idx="54">
                  <c:v>9.9132064386053287</c:v>
                </c:pt>
                <c:pt idx="55">
                  <c:v>8.0038343098738274</c:v>
                </c:pt>
                <c:pt idx="56">
                  <c:v>8.0038343098738274</c:v>
                </c:pt>
                <c:pt idx="57">
                  <c:v>8.0038343098738274</c:v>
                </c:pt>
                <c:pt idx="58">
                  <c:v>9.9132064386053287</c:v>
                </c:pt>
                <c:pt idx="59">
                  <c:v>8.9639365254740078</c:v>
                </c:pt>
                <c:pt idx="60">
                  <c:v>8.0038343098738274</c:v>
                </c:pt>
                <c:pt idx="61">
                  <c:v>8.0038343098738274</c:v>
                </c:pt>
                <c:pt idx="62">
                  <c:v>10.822196861874897</c:v>
                </c:pt>
                <c:pt idx="63">
                  <c:v>9.9132064386053287</c:v>
                </c:pt>
                <c:pt idx="64">
                  <c:v>8.0038343098738274</c:v>
                </c:pt>
                <c:pt idx="65">
                  <c:v>11.683804063470793</c:v>
                </c:pt>
                <c:pt idx="66">
                  <c:v>8.0038343098738274</c:v>
                </c:pt>
                <c:pt idx="67">
                  <c:v>8.9639365254740078</c:v>
                </c:pt>
                <c:pt idx="68">
                  <c:v>8.0038343098738274</c:v>
                </c:pt>
                <c:pt idx="69">
                  <c:v>10.822196861874897</c:v>
                </c:pt>
                <c:pt idx="70">
                  <c:v>9.9132064386053287</c:v>
                </c:pt>
                <c:pt idx="71">
                  <c:v>9.9132064386053287</c:v>
                </c:pt>
                <c:pt idx="72">
                  <c:v>8.0038343098738274</c:v>
                </c:pt>
                <c:pt idx="73">
                  <c:v>7.0578197275088854</c:v>
                </c:pt>
                <c:pt idx="74">
                  <c:v>9.9132064386053287</c:v>
                </c:pt>
                <c:pt idx="75">
                  <c:v>9.9132064386053287</c:v>
                </c:pt>
                <c:pt idx="76">
                  <c:v>9.9132064386053287</c:v>
                </c:pt>
                <c:pt idx="77">
                  <c:v>8.9639365254740078</c:v>
                </c:pt>
                <c:pt idx="78">
                  <c:v>7.0578197275088854</c:v>
                </c:pt>
                <c:pt idx="79">
                  <c:v>8.9639365254740078</c:v>
                </c:pt>
                <c:pt idx="80">
                  <c:v>9.9132064386053287</c:v>
                </c:pt>
                <c:pt idx="81">
                  <c:v>9.9132064386053287</c:v>
                </c:pt>
                <c:pt idx="82">
                  <c:v>11.683804063470793</c:v>
                </c:pt>
                <c:pt idx="83">
                  <c:v>11.683804063470793</c:v>
                </c:pt>
                <c:pt idx="84">
                  <c:v>9.9132064386053287</c:v>
                </c:pt>
                <c:pt idx="85">
                  <c:v>12.486568800129861</c:v>
                </c:pt>
                <c:pt idx="86">
                  <c:v>12.486568800129861</c:v>
                </c:pt>
                <c:pt idx="87">
                  <c:v>11.683804063470793</c:v>
                </c:pt>
                <c:pt idx="88">
                  <c:v>9.9132064386053287</c:v>
                </c:pt>
                <c:pt idx="89">
                  <c:v>10.822196861874897</c:v>
                </c:pt>
                <c:pt idx="90">
                  <c:v>9.9132064386053287</c:v>
                </c:pt>
                <c:pt idx="91">
                  <c:v>11.683804063470793</c:v>
                </c:pt>
                <c:pt idx="92">
                  <c:v>8.9639365254740078</c:v>
                </c:pt>
                <c:pt idx="93">
                  <c:v>8.9639365254740078</c:v>
                </c:pt>
                <c:pt idx="94">
                  <c:v>10.822196861874897</c:v>
                </c:pt>
                <c:pt idx="95">
                  <c:v>9.9132064386053287</c:v>
                </c:pt>
                <c:pt idx="96">
                  <c:v>9.9132064386053287</c:v>
                </c:pt>
                <c:pt idx="97">
                  <c:v>10.822196861874897</c:v>
                </c:pt>
                <c:pt idx="98">
                  <c:v>9.9132064386053287</c:v>
                </c:pt>
                <c:pt idx="99">
                  <c:v>8.9639365254740078</c:v>
                </c:pt>
                <c:pt idx="100">
                  <c:v>8.0038343098738274</c:v>
                </c:pt>
                <c:pt idx="101">
                  <c:v>8.9639365254740078</c:v>
                </c:pt>
                <c:pt idx="102">
                  <c:v>9.9132064386053287</c:v>
                </c:pt>
                <c:pt idx="103">
                  <c:v>11.683804063470793</c:v>
                </c:pt>
                <c:pt idx="104">
                  <c:v>8.0038343098738274</c:v>
                </c:pt>
                <c:pt idx="105">
                  <c:v>7.0578197275088854</c:v>
                </c:pt>
                <c:pt idx="106">
                  <c:v>10.822196861874897</c:v>
                </c:pt>
                <c:pt idx="107">
                  <c:v>8.0038343098738274</c:v>
                </c:pt>
                <c:pt idx="108">
                  <c:v>11.683804063470793</c:v>
                </c:pt>
                <c:pt idx="109">
                  <c:v>11.683804063470793</c:v>
                </c:pt>
                <c:pt idx="110">
                  <c:v>12.486568800129861</c:v>
                </c:pt>
                <c:pt idx="111">
                  <c:v>11.683804063470793</c:v>
                </c:pt>
                <c:pt idx="112">
                  <c:v>8.9639365254740078</c:v>
                </c:pt>
                <c:pt idx="113">
                  <c:v>10.822196861874897</c:v>
                </c:pt>
                <c:pt idx="114">
                  <c:v>11.683804063470793</c:v>
                </c:pt>
                <c:pt idx="115">
                  <c:v>8.0038343098738274</c:v>
                </c:pt>
                <c:pt idx="116">
                  <c:v>10.822196861874897</c:v>
                </c:pt>
                <c:pt idx="117">
                  <c:v>8.0038343098738274</c:v>
                </c:pt>
                <c:pt idx="118">
                  <c:v>9.9132064386053287</c:v>
                </c:pt>
                <c:pt idx="119">
                  <c:v>8.9639365254740078</c:v>
                </c:pt>
                <c:pt idx="120">
                  <c:v>9.9132064386053287</c:v>
                </c:pt>
                <c:pt idx="121">
                  <c:v>7.0578197275088854</c:v>
                </c:pt>
                <c:pt idx="122">
                  <c:v>8.0038343098738274</c:v>
                </c:pt>
                <c:pt idx="123">
                  <c:v>7.0578197275088854</c:v>
                </c:pt>
                <c:pt idx="124">
                  <c:v>7.0578197275088854</c:v>
                </c:pt>
                <c:pt idx="125">
                  <c:v>8.9639365254740078</c:v>
                </c:pt>
                <c:pt idx="126">
                  <c:v>8.0038343098738274</c:v>
                </c:pt>
                <c:pt idx="127">
                  <c:v>8.9639365254740078</c:v>
                </c:pt>
                <c:pt idx="128">
                  <c:v>6.067144480063984</c:v>
                </c:pt>
                <c:pt idx="129">
                  <c:v>8.9639365254740078</c:v>
                </c:pt>
                <c:pt idx="130">
                  <c:v>7.0578197275088854</c:v>
                </c:pt>
                <c:pt idx="131">
                  <c:v>8.9639365254740078</c:v>
                </c:pt>
                <c:pt idx="132">
                  <c:v>8.0038343098738274</c:v>
                </c:pt>
                <c:pt idx="133">
                  <c:v>9.9132064386053287</c:v>
                </c:pt>
                <c:pt idx="134">
                  <c:v>11.683804063470793</c:v>
                </c:pt>
                <c:pt idx="135">
                  <c:v>8.0038343098738274</c:v>
                </c:pt>
                <c:pt idx="136">
                  <c:v>10.822196861874897</c:v>
                </c:pt>
                <c:pt idx="137">
                  <c:v>9.9132064386053287</c:v>
                </c:pt>
                <c:pt idx="138">
                  <c:v>9.9132064386053287</c:v>
                </c:pt>
                <c:pt idx="139">
                  <c:v>9.9132064386053287</c:v>
                </c:pt>
                <c:pt idx="140">
                  <c:v>3.9339300617536139</c:v>
                </c:pt>
                <c:pt idx="141">
                  <c:v>8.9639365254740078</c:v>
                </c:pt>
                <c:pt idx="142">
                  <c:v>8.9639365254740078</c:v>
                </c:pt>
                <c:pt idx="143">
                  <c:v>9.9132064386053287</c:v>
                </c:pt>
                <c:pt idx="144">
                  <c:v>8.0038343098738274</c:v>
                </c:pt>
                <c:pt idx="145">
                  <c:v>7.0578197275088854</c:v>
                </c:pt>
                <c:pt idx="146">
                  <c:v>7.0578197275088854</c:v>
                </c:pt>
                <c:pt idx="147">
                  <c:v>6.067144480063984</c:v>
                </c:pt>
                <c:pt idx="148">
                  <c:v>8.9639365254740078</c:v>
                </c:pt>
                <c:pt idx="149">
                  <c:v>5.0274971392528442</c:v>
                </c:pt>
                <c:pt idx="150">
                  <c:v>8.0038343098738274</c:v>
                </c:pt>
                <c:pt idx="151">
                  <c:v>8.0038343098738274</c:v>
                </c:pt>
                <c:pt idx="152">
                  <c:v>7.0578197275088854</c:v>
                </c:pt>
                <c:pt idx="153">
                  <c:v>8.0038343098738274</c:v>
                </c:pt>
                <c:pt idx="154">
                  <c:v>8.0038343098738274</c:v>
                </c:pt>
                <c:pt idx="155">
                  <c:v>7.0578197275088854</c:v>
                </c:pt>
                <c:pt idx="156">
                  <c:v>10.822196861874897</c:v>
                </c:pt>
                <c:pt idx="157">
                  <c:v>10.822196861874897</c:v>
                </c:pt>
                <c:pt idx="158">
                  <c:v>7.0578197275088854</c:v>
                </c:pt>
                <c:pt idx="159">
                  <c:v>9.9132064386053287</c:v>
                </c:pt>
                <c:pt idx="160">
                  <c:v>8.0038343098738274</c:v>
                </c:pt>
                <c:pt idx="161">
                  <c:v>10.822196861874897</c:v>
                </c:pt>
                <c:pt idx="162">
                  <c:v>8.9639365254740078</c:v>
                </c:pt>
                <c:pt idx="163">
                  <c:v>10.822196861874897</c:v>
                </c:pt>
                <c:pt idx="164">
                  <c:v>8.0038343098738274</c:v>
                </c:pt>
                <c:pt idx="165">
                  <c:v>8.9639365254740078</c:v>
                </c:pt>
                <c:pt idx="166">
                  <c:v>8.0038343098738274</c:v>
                </c:pt>
                <c:pt idx="167">
                  <c:v>9.9132064386053287</c:v>
                </c:pt>
                <c:pt idx="168">
                  <c:v>8.0038343098738274</c:v>
                </c:pt>
                <c:pt idx="169">
                  <c:v>6.067144480063984</c:v>
                </c:pt>
                <c:pt idx="170">
                  <c:v>8.9639365254740078</c:v>
                </c:pt>
                <c:pt idx="171">
                  <c:v>8.9639365254740078</c:v>
                </c:pt>
                <c:pt idx="172">
                  <c:v>8.0038343098738274</c:v>
                </c:pt>
                <c:pt idx="173">
                  <c:v>6.067144480063984</c:v>
                </c:pt>
                <c:pt idx="174">
                  <c:v>6.067144480063984</c:v>
                </c:pt>
                <c:pt idx="175">
                  <c:v>6.067144480063984</c:v>
                </c:pt>
                <c:pt idx="176">
                  <c:v>7.0578197275088854</c:v>
                </c:pt>
                <c:pt idx="177">
                  <c:v>8.9639365254740078</c:v>
                </c:pt>
                <c:pt idx="178">
                  <c:v>8.0038343098738274</c:v>
                </c:pt>
                <c:pt idx="179">
                  <c:v>9.9132064386053287</c:v>
                </c:pt>
                <c:pt idx="180">
                  <c:v>9.9132064386053287</c:v>
                </c:pt>
                <c:pt idx="181">
                  <c:v>8.9639365254740078</c:v>
                </c:pt>
                <c:pt idx="182">
                  <c:v>10.822196861874897</c:v>
                </c:pt>
                <c:pt idx="183">
                  <c:v>8.9639365254740078</c:v>
                </c:pt>
                <c:pt idx="184">
                  <c:v>8.0038343098738274</c:v>
                </c:pt>
                <c:pt idx="185">
                  <c:v>8.9639365254740078</c:v>
                </c:pt>
                <c:pt idx="186">
                  <c:v>8.0038343098738274</c:v>
                </c:pt>
                <c:pt idx="187">
                  <c:v>9.9132064386053287</c:v>
                </c:pt>
                <c:pt idx="188">
                  <c:v>8.0038343098738274</c:v>
                </c:pt>
                <c:pt idx="189">
                  <c:v>8.9639365254740078</c:v>
                </c:pt>
                <c:pt idx="190">
                  <c:v>8.9639365254740078</c:v>
                </c:pt>
                <c:pt idx="191">
                  <c:v>9.9132064386053287</c:v>
                </c:pt>
                <c:pt idx="192">
                  <c:v>8.0038343098738274</c:v>
                </c:pt>
                <c:pt idx="193">
                  <c:v>13.259741545204809</c:v>
                </c:pt>
                <c:pt idx="194">
                  <c:v>6.067144480063984</c:v>
                </c:pt>
                <c:pt idx="195">
                  <c:v>8.9639365254740078</c:v>
                </c:pt>
                <c:pt idx="196">
                  <c:v>6.067144480063984</c:v>
                </c:pt>
                <c:pt idx="197">
                  <c:v>5.0274971392528442</c:v>
                </c:pt>
                <c:pt idx="198">
                  <c:v>6.067144480063984</c:v>
                </c:pt>
                <c:pt idx="199">
                  <c:v>7.0578197275088854</c:v>
                </c:pt>
                <c:pt idx="200">
                  <c:v>8.9639365254740078</c:v>
                </c:pt>
                <c:pt idx="201">
                  <c:v>8.9639365254740078</c:v>
                </c:pt>
                <c:pt idx="202">
                  <c:v>8.9639365254740078</c:v>
                </c:pt>
                <c:pt idx="203">
                  <c:v>10.822196861874897</c:v>
                </c:pt>
                <c:pt idx="204">
                  <c:v>7.0578197275088854</c:v>
                </c:pt>
                <c:pt idx="205">
                  <c:v>8.9639365254740078</c:v>
                </c:pt>
                <c:pt idx="206">
                  <c:v>9.9132064386053287</c:v>
                </c:pt>
                <c:pt idx="207">
                  <c:v>7.0578197275088854</c:v>
                </c:pt>
                <c:pt idx="208">
                  <c:v>7.0578197275088854</c:v>
                </c:pt>
                <c:pt idx="209">
                  <c:v>8.0038343098738274</c:v>
                </c:pt>
                <c:pt idx="210">
                  <c:v>7.0578197275088854</c:v>
                </c:pt>
                <c:pt idx="211">
                  <c:v>6.067144480063984</c:v>
                </c:pt>
                <c:pt idx="212">
                  <c:v>9.9132064386053287</c:v>
                </c:pt>
                <c:pt idx="213">
                  <c:v>7.0578197275088854</c:v>
                </c:pt>
                <c:pt idx="214">
                  <c:v>9.9132064386053287</c:v>
                </c:pt>
                <c:pt idx="215">
                  <c:v>5.0274971392528442</c:v>
                </c:pt>
                <c:pt idx="216">
                  <c:v>6.067144480063984</c:v>
                </c:pt>
                <c:pt idx="217">
                  <c:v>8.9639365254740078</c:v>
                </c:pt>
                <c:pt idx="218">
                  <c:v>7.0578197275088854</c:v>
                </c:pt>
                <c:pt idx="219">
                  <c:v>6.067144480063984</c:v>
                </c:pt>
                <c:pt idx="220">
                  <c:v>8.0038343098738274</c:v>
                </c:pt>
                <c:pt idx="221">
                  <c:v>8.0038343098738274</c:v>
                </c:pt>
                <c:pt idx="222">
                  <c:v>6.067144480063984</c:v>
                </c:pt>
                <c:pt idx="223">
                  <c:v>8.0038343098738274</c:v>
                </c:pt>
                <c:pt idx="224">
                  <c:v>7.0578197275088854</c:v>
                </c:pt>
                <c:pt idx="225">
                  <c:v>6.067144480063984</c:v>
                </c:pt>
                <c:pt idx="226">
                  <c:v>6.067144480063984</c:v>
                </c:pt>
                <c:pt idx="227">
                  <c:v>6.067144480063984</c:v>
                </c:pt>
                <c:pt idx="228">
                  <c:v>8.9639365254740078</c:v>
                </c:pt>
                <c:pt idx="229">
                  <c:v>8.9639365254740078</c:v>
                </c:pt>
                <c:pt idx="230">
                  <c:v>8.0038343098738274</c:v>
                </c:pt>
                <c:pt idx="231">
                  <c:v>8.0038343098738274</c:v>
                </c:pt>
                <c:pt idx="232">
                  <c:v>9.9132064386053287</c:v>
                </c:pt>
                <c:pt idx="233">
                  <c:v>8.0038343098738274</c:v>
                </c:pt>
                <c:pt idx="234">
                  <c:v>7.0578197275088854</c:v>
                </c:pt>
                <c:pt idx="235">
                  <c:v>8.9639365254740078</c:v>
                </c:pt>
                <c:pt idx="236">
                  <c:v>8.9639365254740078</c:v>
                </c:pt>
                <c:pt idx="237">
                  <c:v>8.0038343098738274</c:v>
                </c:pt>
                <c:pt idx="238">
                  <c:v>9.9132064386053287</c:v>
                </c:pt>
                <c:pt idx="239">
                  <c:v>8.0038343098738274</c:v>
                </c:pt>
                <c:pt idx="240">
                  <c:v>8.9639365254740078</c:v>
                </c:pt>
                <c:pt idx="241">
                  <c:v>9.9132064386053287</c:v>
                </c:pt>
                <c:pt idx="242">
                  <c:v>8.9639365254740078</c:v>
                </c:pt>
                <c:pt idx="243">
                  <c:v>8.0038343098738274</c:v>
                </c:pt>
                <c:pt idx="244">
                  <c:v>8.9639365254740078</c:v>
                </c:pt>
                <c:pt idx="245">
                  <c:v>8.9639365254740078</c:v>
                </c:pt>
                <c:pt idx="246">
                  <c:v>8.9639365254740078</c:v>
                </c:pt>
                <c:pt idx="247">
                  <c:v>7.0578197275088854</c:v>
                </c:pt>
                <c:pt idx="248">
                  <c:v>8.9639365254740078</c:v>
                </c:pt>
                <c:pt idx="249">
                  <c:v>8.9639365254740078</c:v>
                </c:pt>
                <c:pt idx="250">
                  <c:v>7.0578197275088854</c:v>
                </c:pt>
                <c:pt idx="251">
                  <c:v>10.822196861874897</c:v>
                </c:pt>
                <c:pt idx="252">
                  <c:v>10.822196861874897</c:v>
                </c:pt>
                <c:pt idx="253">
                  <c:v>10.822196861874897</c:v>
                </c:pt>
                <c:pt idx="254">
                  <c:v>7.0578197275088854</c:v>
                </c:pt>
                <c:pt idx="255">
                  <c:v>8.0038343098738274</c:v>
                </c:pt>
                <c:pt idx="256">
                  <c:v>9.9132064386053287</c:v>
                </c:pt>
                <c:pt idx="257">
                  <c:v>9.9132064386053287</c:v>
                </c:pt>
                <c:pt idx="258">
                  <c:v>7.0578197275088854</c:v>
                </c:pt>
                <c:pt idx="259">
                  <c:v>8.9639365254740078</c:v>
                </c:pt>
                <c:pt idx="260">
                  <c:v>6.067144480063984</c:v>
                </c:pt>
                <c:pt idx="261">
                  <c:v>8.9639365254740078</c:v>
                </c:pt>
                <c:pt idx="262">
                  <c:v>9.9132064386053287</c:v>
                </c:pt>
                <c:pt idx="263">
                  <c:v>7.0578197275088854</c:v>
                </c:pt>
                <c:pt idx="264">
                  <c:v>8.9639365254740078</c:v>
                </c:pt>
                <c:pt idx="265">
                  <c:v>8.0038343098738274</c:v>
                </c:pt>
                <c:pt idx="266">
                  <c:v>5.0274971392528442</c:v>
                </c:pt>
                <c:pt idx="267">
                  <c:v>7.0578197275088854</c:v>
                </c:pt>
                <c:pt idx="268">
                  <c:v>5.0274971392528442</c:v>
                </c:pt>
                <c:pt idx="269">
                  <c:v>7.0578197275088854</c:v>
                </c:pt>
                <c:pt idx="270">
                  <c:v>6.067144480063984</c:v>
                </c:pt>
                <c:pt idx="271">
                  <c:v>8.0038343098738274</c:v>
                </c:pt>
                <c:pt idx="272">
                  <c:v>3.9339300617536139</c:v>
                </c:pt>
                <c:pt idx="273">
                  <c:v>7.0578197275088854</c:v>
                </c:pt>
                <c:pt idx="274">
                  <c:v>8.0038343098738274</c:v>
                </c:pt>
                <c:pt idx="275">
                  <c:v>8.9639365254740078</c:v>
                </c:pt>
                <c:pt idx="276">
                  <c:v>8.0038343098738274</c:v>
                </c:pt>
                <c:pt idx="277">
                  <c:v>7.0578197275088854</c:v>
                </c:pt>
                <c:pt idx="278">
                  <c:v>7.0578197275088854</c:v>
                </c:pt>
                <c:pt idx="279">
                  <c:v>6.067144480063984</c:v>
                </c:pt>
                <c:pt idx="280">
                  <c:v>9.9132064386053287</c:v>
                </c:pt>
                <c:pt idx="281">
                  <c:v>9.9132064386053287</c:v>
                </c:pt>
                <c:pt idx="282">
                  <c:v>8.9639365254740078</c:v>
                </c:pt>
                <c:pt idx="283">
                  <c:v>8.0038343098738274</c:v>
                </c:pt>
                <c:pt idx="284">
                  <c:v>7.0578197275088854</c:v>
                </c:pt>
                <c:pt idx="285">
                  <c:v>7.0578197275088854</c:v>
                </c:pt>
                <c:pt idx="286">
                  <c:v>6.067144480063984</c:v>
                </c:pt>
                <c:pt idx="287">
                  <c:v>7.0578197275088854</c:v>
                </c:pt>
                <c:pt idx="288">
                  <c:v>8.0038343098738274</c:v>
                </c:pt>
                <c:pt idx="289">
                  <c:v>5.0274971392528442</c:v>
                </c:pt>
                <c:pt idx="290">
                  <c:v>6.067144480063984</c:v>
                </c:pt>
                <c:pt idx="291">
                  <c:v>5.0274971392528442</c:v>
                </c:pt>
                <c:pt idx="292">
                  <c:v>7.0578197275088854</c:v>
                </c:pt>
                <c:pt idx="293">
                  <c:v>5.0274971392528442</c:v>
                </c:pt>
                <c:pt idx="294">
                  <c:v>8.0038343098738274</c:v>
                </c:pt>
                <c:pt idx="295">
                  <c:v>8.0038343098738274</c:v>
                </c:pt>
                <c:pt idx="296">
                  <c:v>5.0274971392528442</c:v>
                </c:pt>
                <c:pt idx="297">
                  <c:v>8.0038343098738274</c:v>
                </c:pt>
                <c:pt idx="298">
                  <c:v>8.9639365254740078</c:v>
                </c:pt>
                <c:pt idx="299">
                  <c:v>6.067144480063984</c:v>
                </c:pt>
                <c:pt idx="300">
                  <c:v>9.9177803310563171</c:v>
                </c:pt>
                <c:pt idx="301">
                  <c:v>8.0038343098738274</c:v>
                </c:pt>
                <c:pt idx="302">
                  <c:v>8.0038343098738274</c:v>
                </c:pt>
                <c:pt idx="303">
                  <c:v>7.0578197275088854</c:v>
                </c:pt>
                <c:pt idx="304">
                  <c:v>9.9132064386053287</c:v>
                </c:pt>
                <c:pt idx="305">
                  <c:v>9.9132064386053287</c:v>
                </c:pt>
                <c:pt idx="306">
                  <c:v>8.0038343098738274</c:v>
                </c:pt>
                <c:pt idx="307">
                  <c:v>8.9639365254740078</c:v>
                </c:pt>
                <c:pt idx="308">
                  <c:v>8.9639365254740078</c:v>
                </c:pt>
                <c:pt idx="309">
                  <c:v>7.0578197275088854</c:v>
                </c:pt>
                <c:pt idx="310">
                  <c:v>5.0274971392528442</c:v>
                </c:pt>
                <c:pt idx="311">
                  <c:v>6.067144480063984</c:v>
                </c:pt>
                <c:pt idx="312">
                  <c:v>8.0038343098738274</c:v>
                </c:pt>
                <c:pt idx="313">
                  <c:v>5.0274971392528442</c:v>
                </c:pt>
                <c:pt idx="314">
                  <c:v>8.0038343098738274</c:v>
                </c:pt>
                <c:pt idx="315">
                  <c:v>6.067144480063984</c:v>
                </c:pt>
                <c:pt idx="316">
                  <c:v>7.0578197275088854</c:v>
                </c:pt>
                <c:pt idx="317">
                  <c:v>6.067144480063984</c:v>
                </c:pt>
                <c:pt idx="318">
                  <c:v>5.0274971392528442</c:v>
                </c:pt>
                <c:pt idx="319">
                  <c:v>5.0274971392528442</c:v>
                </c:pt>
                <c:pt idx="320">
                  <c:v>7.0578197275088854</c:v>
                </c:pt>
                <c:pt idx="321">
                  <c:v>7.0578197275088854</c:v>
                </c:pt>
                <c:pt idx="322">
                  <c:v>8.0038343098738274</c:v>
                </c:pt>
                <c:pt idx="323">
                  <c:v>8.0038343098738274</c:v>
                </c:pt>
                <c:pt idx="324">
                  <c:v>6.067144480063984</c:v>
                </c:pt>
                <c:pt idx="325">
                  <c:v>6.067144480063984</c:v>
                </c:pt>
                <c:pt idx="326">
                  <c:v>8.0038343098738274</c:v>
                </c:pt>
                <c:pt idx="327">
                  <c:v>9.9132064386053287</c:v>
                </c:pt>
                <c:pt idx="328">
                  <c:v>8.0038343098738274</c:v>
                </c:pt>
                <c:pt idx="329">
                  <c:v>8.0038343098738274</c:v>
                </c:pt>
                <c:pt idx="330">
                  <c:v>13.259741545204809</c:v>
                </c:pt>
                <c:pt idx="331">
                  <c:v>8.9639365254740078</c:v>
                </c:pt>
                <c:pt idx="332">
                  <c:v>8.0038343098738274</c:v>
                </c:pt>
                <c:pt idx="333">
                  <c:v>8.9639365254740078</c:v>
                </c:pt>
                <c:pt idx="334">
                  <c:v>6.067144480063984</c:v>
                </c:pt>
                <c:pt idx="335">
                  <c:v>8.0038343098738274</c:v>
                </c:pt>
                <c:pt idx="336">
                  <c:v>8.0038343098738274</c:v>
                </c:pt>
                <c:pt idx="337">
                  <c:v>6.067144480063984</c:v>
                </c:pt>
                <c:pt idx="338">
                  <c:v>7.0578197275088854</c:v>
                </c:pt>
                <c:pt idx="339">
                  <c:v>5.0274971392528442</c:v>
                </c:pt>
                <c:pt idx="340">
                  <c:v>8.0038343098738274</c:v>
                </c:pt>
                <c:pt idx="341">
                  <c:v>6.067144480063984</c:v>
                </c:pt>
                <c:pt idx="342">
                  <c:v>7.0578197275088854</c:v>
                </c:pt>
                <c:pt idx="343">
                  <c:v>8.0038343098738274</c:v>
                </c:pt>
                <c:pt idx="344">
                  <c:v>3.9339300617536139</c:v>
                </c:pt>
                <c:pt idx="345">
                  <c:v>6.067144480063984</c:v>
                </c:pt>
                <c:pt idx="346">
                  <c:v>8.0038343098738274</c:v>
                </c:pt>
                <c:pt idx="347">
                  <c:v>5.0274971392528442</c:v>
                </c:pt>
                <c:pt idx="348">
                  <c:v>6.067144480063984</c:v>
                </c:pt>
                <c:pt idx="349">
                  <c:v>8.0038343098738274</c:v>
                </c:pt>
                <c:pt idx="350">
                  <c:v>9.9132064386053287</c:v>
                </c:pt>
                <c:pt idx="351">
                  <c:v>8.0038343098738274</c:v>
                </c:pt>
                <c:pt idx="352">
                  <c:v>5.0274971392528442</c:v>
                </c:pt>
                <c:pt idx="353">
                  <c:v>6.067144480063984</c:v>
                </c:pt>
                <c:pt idx="354">
                  <c:v>7.0578197275088854</c:v>
                </c:pt>
                <c:pt idx="355">
                  <c:v>8.9639365254740078</c:v>
                </c:pt>
                <c:pt idx="356">
                  <c:v>1.6637148603599137</c:v>
                </c:pt>
                <c:pt idx="357">
                  <c:v>8.0038343098738274</c:v>
                </c:pt>
                <c:pt idx="358">
                  <c:v>8.0038343098738274</c:v>
                </c:pt>
                <c:pt idx="359">
                  <c:v>6.067144480063984</c:v>
                </c:pt>
                <c:pt idx="360">
                  <c:v>8.9639365254740078</c:v>
                </c:pt>
                <c:pt idx="361">
                  <c:v>5.0274971392528442</c:v>
                </c:pt>
                <c:pt idx="362">
                  <c:v>7.0578197275088854</c:v>
                </c:pt>
                <c:pt idx="363">
                  <c:v>7.0578197275088854</c:v>
                </c:pt>
                <c:pt idx="364">
                  <c:v>8.0038343098738274</c:v>
                </c:pt>
                <c:pt idx="365">
                  <c:v>6.067144480063984</c:v>
                </c:pt>
                <c:pt idx="366">
                  <c:v>6.067144480063984</c:v>
                </c:pt>
                <c:pt idx="367">
                  <c:v>5.0274971392528442</c:v>
                </c:pt>
                <c:pt idx="368">
                  <c:v>7.0578197275088854</c:v>
                </c:pt>
                <c:pt idx="369">
                  <c:v>6.067144480063984</c:v>
                </c:pt>
                <c:pt idx="370">
                  <c:v>8.0038343098738274</c:v>
                </c:pt>
                <c:pt idx="371">
                  <c:v>6.067144480063984</c:v>
                </c:pt>
                <c:pt idx="372">
                  <c:v>7.0578197275088854</c:v>
                </c:pt>
                <c:pt idx="373">
                  <c:v>8.0038343098738274</c:v>
                </c:pt>
                <c:pt idx="374">
                  <c:v>8.0038343098738274</c:v>
                </c:pt>
                <c:pt idx="375">
                  <c:v>6.067144480063984</c:v>
                </c:pt>
                <c:pt idx="376">
                  <c:v>8.0038343098738274</c:v>
                </c:pt>
                <c:pt idx="377">
                  <c:v>7.0578197275088854</c:v>
                </c:pt>
                <c:pt idx="378">
                  <c:v>7.0578197275088854</c:v>
                </c:pt>
                <c:pt idx="379">
                  <c:v>6.067144480063984</c:v>
                </c:pt>
                <c:pt idx="380">
                  <c:v>7.0578197275088854</c:v>
                </c:pt>
                <c:pt idx="381">
                  <c:v>6.067144480063984</c:v>
                </c:pt>
                <c:pt idx="382">
                  <c:v>8.0038343098738274</c:v>
                </c:pt>
                <c:pt idx="383">
                  <c:v>7.0578197275088854</c:v>
                </c:pt>
                <c:pt idx="384">
                  <c:v>6.067144480063984</c:v>
                </c:pt>
                <c:pt idx="385">
                  <c:v>6.067144480063984</c:v>
                </c:pt>
                <c:pt idx="386">
                  <c:v>8.9639365254740078</c:v>
                </c:pt>
                <c:pt idx="387">
                  <c:v>8.0038343098738274</c:v>
                </c:pt>
                <c:pt idx="388">
                  <c:v>7.0578197275088854</c:v>
                </c:pt>
                <c:pt idx="389">
                  <c:v>6.067144480063984</c:v>
                </c:pt>
                <c:pt idx="390">
                  <c:v>7.0578197275088854</c:v>
                </c:pt>
                <c:pt idx="391">
                  <c:v>5.0274971392528442</c:v>
                </c:pt>
                <c:pt idx="392">
                  <c:v>8.0038343098738274</c:v>
                </c:pt>
                <c:pt idx="393">
                  <c:v>6.067144480063984</c:v>
                </c:pt>
                <c:pt idx="394">
                  <c:v>7.0578197275088854</c:v>
                </c:pt>
                <c:pt idx="395">
                  <c:v>9.9132064386053287</c:v>
                </c:pt>
                <c:pt idx="396">
                  <c:v>8.9639365254740078</c:v>
                </c:pt>
                <c:pt idx="397">
                  <c:v>7.0578197275088854</c:v>
                </c:pt>
                <c:pt idx="398">
                  <c:v>9.9132064386053287</c:v>
                </c:pt>
                <c:pt idx="399">
                  <c:v>8.0038343098738274</c:v>
                </c:pt>
                <c:pt idx="400">
                  <c:v>8.0038343098738274</c:v>
                </c:pt>
                <c:pt idx="401">
                  <c:v>6.067144480063984</c:v>
                </c:pt>
                <c:pt idx="402">
                  <c:v>8.0038343098738274</c:v>
                </c:pt>
                <c:pt idx="403">
                  <c:v>5.0274971392528442</c:v>
                </c:pt>
                <c:pt idx="404">
                  <c:v>6.067144480063984</c:v>
                </c:pt>
                <c:pt idx="405">
                  <c:v>8.0038343098738274</c:v>
                </c:pt>
                <c:pt idx="406">
                  <c:v>8.0038343098738274</c:v>
                </c:pt>
                <c:pt idx="407">
                  <c:v>7.0578197275088854</c:v>
                </c:pt>
                <c:pt idx="408">
                  <c:v>8.0038343098738274</c:v>
                </c:pt>
                <c:pt idx="409">
                  <c:v>8.0038343098738274</c:v>
                </c:pt>
                <c:pt idx="410">
                  <c:v>7.0578197275088854</c:v>
                </c:pt>
                <c:pt idx="411">
                  <c:v>6.067144480063984</c:v>
                </c:pt>
                <c:pt idx="412">
                  <c:v>7.0578197275088854</c:v>
                </c:pt>
                <c:pt idx="413">
                  <c:v>7.0578197275088854</c:v>
                </c:pt>
                <c:pt idx="414">
                  <c:v>7.0578197275088854</c:v>
                </c:pt>
                <c:pt idx="415">
                  <c:v>7.0578197275088854</c:v>
                </c:pt>
                <c:pt idx="416">
                  <c:v>3.9339300617536139</c:v>
                </c:pt>
                <c:pt idx="417">
                  <c:v>5.0274971392528442</c:v>
                </c:pt>
                <c:pt idx="418">
                  <c:v>3.9339300617536139</c:v>
                </c:pt>
                <c:pt idx="419">
                  <c:v>8.0038343098738274</c:v>
                </c:pt>
                <c:pt idx="420">
                  <c:v>8.9639365254740078</c:v>
                </c:pt>
                <c:pt idx="421">
                  <c:v>9.9132064386053287</c:v>
                </c:pt>
                <c:pt idx="422">
                  <c:v>9.9132064386053287</c:v>
                </c:pt>
                <c:pt idx="423">
                  <c:v>7.0578197275088854</c:v>
                </c:pt>
                <c:pt idx="424">
                  <c:v>6.067144480063984</c:v>
                </c:pt>
                <c:pt idx="425">
                  <c:v>8.0038343098738274</c:v>
                </c:pt>
                <c:pt idx="426">
                  <c:v>8.9639365254740078</c:v>
                </c:pt>
                <c:pt idx="427">
                  <c:v>5.0274971392528442</c:v>
                </c:pt>
                <c:pt idx="428">
                  <c:v>7.0578197275088854</c:v>
                </c:pt>
                <c:pt idx="429">
                  <c:v>8.0038343098738274</c:v>
                </c:pt>
                <c:pt idx="430">
                  <c:v>8.9639365254740078</c:v>
                </c:pt>
                <c:pt idx="431">
                  <c:v>8.0038343098738274</c:v>
                </c:pt>
                <c:pt idx="432">
                  <c:v>8.0038343098738274</c:v>
                </c:pt>
                <c:pt idx="433">
                  <c:v>5.0274971392528442</c:v>
                </c:pt>
                <c:pt idx="434">
                  <c:v>6.067144480063984</c:v>
                </c:pt>
                <c:pt idx="435">
                  <c:v>3.9339300617536139</c:v>
                </c:pt>
                <c:pt idx="436">
                  <c:v>3.9339300617536139</c:v>
                </c:pt>
                <c:pt idx="437">
                  <c:v>3.9339300617536139</c:v>
                </c:pt>
                <c:pt idx="438">
                  <c:v>5.0274971392528442</c:v>
                </c:pt>
                <c:pt idx="439">
                  <c:v>3.9339300617536139</c:v>
                </c:pt>
                <c:pt idx="440">
                  <c:v>6.067144480063984</c:v>
                </c:pt>
                <c:pt idx="441">
                  <c:v>6.067144480063984</c:v>
                </c:pt>
                <c:pt idx="442">
                  <c:v>7.0578197275088854</c:v>
                </c:pt>
                <c:pt idx="443">
                  <c:v>8.0038343098738274</c:v>
                </c:pt>
                <c:pt idx="444">
                  <c:v>6.067144480063984</c:v>
                </c:pt>
                <c:pt idx="445">
                  <c:v>8.0038343098738274</c:v>
                </c:pt>
                <c:pt idx="446">
                  <c:v>8.9639365254740078</c:v>
                </c:pt>
                <c:pt idx="447">
                  <c:v>5.0274971392528442</c:v>
                </c:pt>
                <c:pt idx="448">
                  <c:v>6.067144480063984</c:v>
                </c:pt>
                <c:pt idx="449">
                  <c:v>8.0038343098738274</c:v>
                </c:pt>
                <c:pt idx="450">
                  <c:v>6.067144480063984</c:v>
                </c:pt>
                <c:pt idx="451">
                  <c:v>8.0038343098738274</c:v>
                </c:pt>
                <c:pt idx="452">
                  <c:v>7.0578197275088854</c:v>
                </c:pt>
                <c:pt idx="453">
                  <c:v>6.067144480063984</c:v>
                </c:pt>
                <c:pt idx="454">
                  <c:v>5.0274971392528442</c:v>
                </c:pt>
                <c:pt idx="455">
                  <c:v>7.0578197275088854</c:v>
                </c:pt>
                <c:pt idx="456">
                  <c:v>5.0274971392528442</c:v>
                </c:pt>
                <c:pt idx="457">
                  <c:v>6.067144480063984</c:v>
                </c:pt>
                <c:pt idx="458">
                  <c:v>7.0578197275088854</c:v>
                </c:pt>
                <c:pt idx="459">
                  <c:v>8.0038343098738274</c:v>
                </c:pt>
                <c:pt idx="460">
                  <c:v>7.0578197275088854</c:v>
                </c:pt>
                <c:pt idx="461">
                  <c:v>7.0578197275088854</c:v>
                </c:pt>
                <c:pt idx="462">
                  <c:v>7.0578197275088854</c:v>
                </c:pt>
                <c:pt idx="463">
                  <c:v>8.0038343098738274</c:v>
                </c:pt>
                <c:pt idx="464">
                  <c:v>8.0038343098738274</c:v>
                </c:pt>
                <c:pt idx="465">
                  <c:v>7.0578197275088854</c:v>
                </c:pt>
                <c:pt idx="466">
                  <c:v>6.067144480063984</c:v>
                </c:pt>
                <c:pt idx="467">
                  <c:v>8.0038343098738274</c:v>
                </c:pt>
                <c:pt idx="468">
                  <c:v>7.0578197275088854</c:v>
                </c:pt>
                <c:pt idx="469">
                  <c:v>8.0038343098738274</c:v>
                </c:pt>
                <c:pt idx="470">
                  <c:v>8.0038343098738274</c:v>
                </c:pt>
                <c:pt idx="471">
                  <c:v>5.0274971392528442</c:v>
                </c:pt>
                <c:pt idx="472">
                  <c:v>8.9639365254740078</c:v>
                </c:pt>
                <c:pt idx="473">
                  <c:v>5.0274971392528442</c:v>
                </c:pt>
                <c:pt idx="474">
                  <c:v>8.9639365254740078</c:v>
                </c:pt>
                <c:pt idx="475">
                  <c:v>6.067144480063984</c:v>
                </c:pt>
                <c:pt idx="476">
                  <c:v>3.9339300617536139</c:v>
                </c:pt>
                <c:pt idx="477">
                  <c:v>6.067144480063984</c:v>
                </c:pt>
                <c:pt idx="478">
                  <c:v>7.0578197275088854</c:v>
                </c:pt>
                <c:pt idx="479">
                  <c:v>3.9339300617536139</c:v>
                </c:pt>
                <c:pt idx="480">
                  <c:v>6.067144480063984</c:v>
                </c:pt>
                <c:pt idx="481">
                  <c:v>8.0038343098738274</c:v>
                </c:pt>
                <c:pt idx="482">
                  <c:v>8.0038343098738274</c:v>
                </c:pt>
                <c:pt idx="483">
                  <c:v>3.9339300617536139</c:v>
                </c:pt>
                <c:pt idx="484">
                  <c:v>6.067144480063984</c:v>
                </c:pt>
                <c:pt idx="485">
                  <c:v>6.067144480063984</c:v>
                </c:pt>
                <c:pt idx="486">
                  <c:v>3.9339300617536139</c:v>
                </c:pt>
                <c:pt idx="487">
                  <c:v>7.0578197275088854</c:v>
                </c:pt>
                <c:pt idx="488">
                  <c:v>7.0578197275088854</c:v>
                </c:pt>
                <c:pt idx="489">
                  <c:v>6.067144480063984</c:v>
                </c:pt>
                <c:pt idx="490">
                  <c:v>3.9339300617536139</c:v>
                </c:pt>
                <c:pt idx="491">
                  <c:v>8.9639365254740078</c:v>
                </c:pt>
                <c:pt idx="492">
                  <c:v>6.067144480063984</c:v>
                </c:pt>
                <c:pt idx="493">
                  <c:v>6.067144480063984</c:v>
                </c:pt>
                <c:pt idx="494">
                  <c:v>6.067144480063984</c:v>
                </c:pt>
                <c:pt idx="495">
                  <c:v>8.0038343098738274</c:v>
                </c:pt>
                <c:pt idx="496">
                  <c:v>6.067144480063984</c:v>
                </c:pt>
                <c:pt idx="497">
                  <c:v>8.0038343098738274</c:v>
                </c:pt>
                <c:pt idx="498">
                  <c:v>6.067144480063984</c:v>
                </c:pt>
                <c:pt idx="499">
                  <c:v>5.0274971392528442</c:v>
                </c:pt>
                <c:pt idx="500">
                  <c:v>6.067144480063984</c:v>
                </c:pt>
                <c:pt idx="501">
                  <c:v>6.067144480063984</c:v>
                </c:pt>
                <c:pt idx="502">
                  <c:v>5.0274971392528442</c:v>
                </c:pt>
                <c:pt idx="503">
                  <c:v>7.0578197275088854</c:v>
                </c:pt>
                <c:pt idx="504">
                  <c:v>5.0274971392528442</c:v>
                </c:pt>
                <c:pt idx="505">
                  <c:v>3.9339300617536139</c:v>
                </c:pt>
                <c:pt idx="506">
                  <c:v>3.9339300617536139</c:v>
                </c:pt>
                <c:pt idx="507">
                  <c:v>5.0274971392528442</c:v>
                </c:pt>
                <c:pt idx="508">
                  <c:v>6.067144480063984</c:v>
                </c:pt>
                <c:pt idx="509">
                  <c:v>6.067144480063984</c:v>
                </c:pt>
                <c:pt idx="510">
                  <c:v>5.0274971392528442</c:v>
                </c:pt>
                <c:pt idx="511">
                  <c:v>7.0578197275088854</c:v>
                </c:pt>
                <c:pt idx="512">
                  <c:v>6.067144480063984</c:v>
                </c:pt>
                <c:pt idx="513">
                  <c:v>5.0274971392528442</c:v>
                </c:pt>
                <c:pt idx="514">
                  <c:v>6.067144480063984</c:v>
                </c:pt>
                <c:pt idx="515">
                  <c:v>8.0038343098738274</c:v>
                </c:pt>
                <c:pt idx="516">
                  <c:v>7.0578197275088854</c:v>
                </c:pt>
                <c:pt idx="517">
                  <c:v>8.0038343098738274</c:v>
                </c:pt>
                <c:pt idx="518">
                  <c:v>6.067144480063984</c:v>
                </c:pt>
                <c:pt idx="519">
                  <c:v>7.0578197275088854</c:v>
                </c:pt>
                <c:pt idx="520">
                  <c:v>6.067144480063984</c:v>
                </c:pt>
                <c:pt idx="521">
                  <c:v>6.067144480063984</c:v>
                </c:pt>
                <c:pt idx="522">
                  <c:v>6.067144480063984</c:v>
                </c:pt>
                <c:pt idx="523">
                  <c:v>13.487176960743341</c:v>
                </c:pt>
                <c:pt idx="524">
                  <c:v>14.771200477329661</c:v>
                </c:pt>
                <c:pt idx="525">
                  <c:v>11.378611522165858</c:v>
                </c:pt>
                <c:pt idx="526">
                  <c:v>10.961927707694379</c:v>
                </c:pt>
                <c:pt idx="527">
                  <c:v>16.202025729762777</c:v>
                </c:pt>
                <c:pt idx="528">
                  <c:v>11.378611522165858</c:v>
                </c:pt>
                <c:pt idx="529">
                  <c:v>9.9177803310563171</c:v>
                </c:pt>
                <c:pt idx="530">
                  <c:v>14.017662035954112</c:v>
                </c:pt>
                <c:pt idx="531">
                  <c:v>13.259741545204809</c:v>
                </c:pt>
                <c:pt idx="532">
                  <c:v>13.259741545204809</c:v>
                </c:pt>
                <c:pt idx="533">
                  <c:v>9.9132064386053287</c:v>
                </c:pt>
                <c:pt idx="534">
                  <c:v>12.486568800129861</c:v>
                </c:pt>
                <c:pt idx="535">
                  <c:v>10.822196861874897</c:v>
                </c:pt>
                <c:pt idx="536">
                  <c:v>11.683804063470793</c:v>
                </c:pt>
                <c:pt idx="537">
                  <c:v>11.683804063470793</c:v>
                </c:pt>
                <c:pt idx="538">
                  <c:v>8.9639365254740078</c:v>
                </c:pt>
                <c:pt idx="539">
                  <c:v>10.822196861874897</c:v>
                </c:pt>
                <c:pt idx="540">
                  <c:v>9.9132064386053287</c:v>
                </c:pt>
                <c:pt idx="541">
                  <c:v>8.0038343098738274</c:v>
                </c:pt>
                <c:pt idx="542">
                  <c:v>11.683804063470793</c:v>
                </c:pt>
                <c:pt idx="543">
                  <c:v>7.0578197275088854</c:v>
                </c:pt>
                <c:pt idx="544">
                  <c:v>8.0038343098738274</c:v>
                </c:pt>
                <c:pt idx="545">
                  <c:v>9.9132064386053287</c:v>
                </c:pt>
                <c:pt idx="546">
                  <c:v>9.9132064386053287</c:v>
                </c:pt>
                <c:pt idx="547">
                  <c:v>8.9639365254740078</c:v>
                </c:pt>
                <c:pt idx="548">
                  <c:v>9.9132064386053287</c:v>
                </c:pt>
                <c:pt idx="549">
                  <c:v>14.771200477329661</c:v>
                </c:pt>
                <c:pt idx="550">
                  <c:v>8.0038343098738274</c:v>
                </c:pt>
                <c:pt idx="551">
                  <c:v>8.0038343098738274</c:v>
                </c:pt>
                <c:pt idx="552">
                  <c:v>8.0038343098738274</c:v>
                </c:pt>
                <c:pt idx="553">
                  <c:v>8.0038343098738274</c:v>
                </c:pt>
                <c:pt idx="554">
                  <c:v>6.067144480063984</c:v>
                </c:pt>
                <c:pt idx="555">
                  <c:v>8.0038343098738274</c:v>
                </c:pt>
                <c:pt idx="556">
                  <c:v>6.067144480063984</c:v>
                </c:pt>
                <c:pt idx="557">
                  <c:v>8.0038343098738274</c:v>
                </c:pt>
                <c:pt idx="558">
                  <c:v>6.067144480063984</c:v>
                </c:pt>
                <c:pt idx="559">
                  <c:v>3.9339300617536139</c:v>
                </c:pt>
                <c:pt idx="560">
                  <c:v>7.0578197275088854</c:v>
                </c:pt>
                <c:pt idx="561">
                  <c:v>6.067144480063984</c:v>
                </c:pt>
                <c:pt idx="562">
                  <c:v>7.0578197275088854</c:v>
                </c:pt>
                <c:pt idx="563">
                  <c:v>8.0038343098738274</c:v>
                </c:pt>
                <c:pt idx="564">
                  <c:v>8.9639365254740078</c:v>
                </c:pt>
                <c:pt idx="565">
                  <c:v>6.067144480063984</c:v>
                </c:pt>
                <c:pt idx="566">
                  <c:v>8.0038343098738274</c:v>
                </c:pt>
                <c:pt idx="567">
                  <c:v>8.0038343098738274</c:v>
                </c:pt>
                <c:pt idx="568">
                  <c:v>7.0578197275088854</c:v>
                </c:pt>
                <c:pt idx="569">
                  <c:v>8.0038343098738274</c:v>
                </c:pt>
                <c:pt idx="570">
                  <c:v>6.067144480063984</c:v>
                </c:pt>
                <c:pt idx="571">
                  <c:v>8.9639365254740078</c:v>
                </c:pt>
                <c:pt idx="572">
                  <c:v>8.0038343098738274</c:v>
                </c:pt>
                <c:pt idx="573">
                  <c:v>9.9177803310563171</c:v>
                </c:pt>
                <c:pt idx="574">
                  <c:v>6.067144480063984</c:v>
                </c:pt>
                <c:pt idx="575">
                  <c:v>8.0038343098738274</c:v>
                </c:pt>
                <c:pt idx="576">
                  <c:v>6.067144480063984</c:v>
                </c:pt>
                <c:pt idx="577">
                  <c:v>5.0274971392528442</c:v>
                </c:pt>
                <c:pt idx="578">
                  <c:v>6.067144480063984</c:v>
                </c:pt>
                <c:pt idx="579">
                  <c:v>8.0038343098738274</c:v>
                </c:pt>
                <c:pt idx="580">
                  <c:v>6.067144480063984</c:v>
                </c:pt>
                <c:pt idx="581">
                  <c:v>7.0578197275088854</c:v>
                </c:pt>
                <c:pt idx="582">
                  <c:v>3.9339300617536139</c:v>
                </c:pt>
                <c:pt idx="583">
                  <c:v>3.9339300617536139</c:v>
                </c:pt>
                <c:pt idx="584">
                  <c:v>8.0038343098738274</c:v>
                </c:pt>
                <c:pt idx="585">
                  <c:v>3.9339300617536139</c:v>
                </c:pt>
                <c:pt idx="586">
                  <c:v>7.0578197275088854</c:v>
                </c:pt>
                <c:pt idx="587">
                  <c:v>8.9639365254740078</c:v>
                </c:pt>
                <c:pt idx="588">
                  <c:v>6.067144480063984</c:v>
                </c:pt>
                <c:pt idx="589">
                  <c:v>8.0038343098738274</c:v>
                </c:pt>
                <c:pt idx="590">
                  <c:v>9.9132064386053287</c:v>
                </c:pt>
                <c:pt idx="591">
                  <c:v>7.0578197275088854</c:v>
                </c:pt>
                <c:pt idx="592">
                  <c:v>9.9132064386053287</c:v>
                </c:pt>
                <c:pt idx="593">
                  <c:v>8.9639365254740078</c:v>
                </c:pt>
                <c:pt idx="594">
                  <c:v>6.067144480063984</c:v>
                </c:pt>
                <c:pt idx="595">
                  <c:v>8.0038343098738274</c:v>
                </c:pt>
                <c:pt idx="596">
                  <c:v>8.9639365254740078</c:v>
                </c:pt>
                <c:pt idx="597">
                  <c:v>8.0038343098738274</c:v>
                </c:pt>
                <c:pt idx="598">
                  <c:v>10.822196861874897</c:v>
                </c:pt>
                <c:pt idx="599">
                  <c:v>8.0038343098738274</c:v>
                </c:pt>
                <c:pt idx="600">
                  <c:v>9.9132064386053287</c:v>
                </c:pt>
                <c:pt idx="601">
                  <c:v>8.9639365254740078</c:v>
                </c:pt>
                <c:pt idx="602">
                  <c:v>7.0578197275088854</c:v>
                </c:pt>
                <c:pt idx="603">
                  <c:v>8.0038343098738274</c:v>
                </c:pt>
                <c:pt idx="604">
                  <c:v>8.0038343098738274</c:v>
                </c:pt>
                <c:pt idx="605">
                  <c:v>8.0038343098738274</c:v>
                </c:pt>
                <c:pt idx="606">
                  <c:v>6.067144480063984</c:v>
                </c:pt>
                <c:pt idx="607">
                  <c:v>6.067144480063984</c:v>
                </c:pt>
                <c:pt idx="608">
                  <c:v>7.0578197275088854</c:v>
                </c:pt>
                <c:pt idx="609">
                  <c:v>7.0578197275088854</c:v>
                </c:pt>
                <c:pt idx="610">
                  <c:v>7.0578197275088854</c:v>
                </c:pt>
                <c:pt idx="611">
                  <c:v>9.9132064386053287</c:v>
                </c:pt>
                <c:pt idx="612">
                  <c:v>8.0038343098738274</c:v>
                </c:pt>
                <c:pt idx="613">
                  <c:v>8.0038343098738274</c:v>
                </c:pt>
                <c:pt idx="614">
                  <c:v>8.0038343098738274</c:v>
                </c:pt>
                <c:pt idx="615">
                  <c:v>7.0578197275088854</c:v>
                </c:pt>
                <c:pt idx="616">
                  <c:v>8.9639365254740078</c:v>
                </c:pt>
                <c:pt idx="617">
                  <c:v>13.259741545204809</c:v>
                </c:pt>
                <c:pt idx="618">
                  <c:v>14.771200477329661</c:v>
                </c:pt>
                <c:pt idx="619">
                  <c:v>9.9177803310563171</c:v>
                </c:pt>
                <c:pt idx="620">
                  <c:v>11.378611522165858</c:v>
                </c:pt>
                <c:pt idx="621">
                  <c:v>16.202025729762777</c:v>
                </c:pt>
                <c:pt idx="622">
                  <c:v>15.498760355599174</c:v>
                </c:pt>
                <c:pt idx="623">
                  <c:v>9.9177803310563171</c:v>
                </c:pt>
                <c:pt idx="624">
                  <c:v>14.771200477329661</c:v>
                </c:pt>
                <c:pt idx="625">
                  <c:v>14.017662035954112</c:v>
                </c:pt>
                <c:pt idx="626">
                  <c:v>14.771200477329661</c:v>
                </c:pt>
                <c:pt idx="627">
                  <c:v>13.259741545204809</c:v>
                </c:pt>
                <c:pt idx="628">
                  <c:v>10.822196861874897</c:v>
                </c:pt>
                <c:pt idx="629">
                  <c:v>11.683804063470793</c:v>
                </c:pt>
                <c:pt idx="630">
                  <c:v>9.9132064386053287</c:v>
                </c:pt>
                <c:pt idx="631">
                  <c:v>9.9132064386053287</c:v>
                </c:pt>
                <c:pt idx="632">
                  <c:v>9.9132064386053287</c:v>
                </c:pt>
                <c:pt idx="633">
                  <c:v>10.822196861874897</c:v>
                </c:pt>
                <c:pt idx="634">
                  <c:v>10.822196861874897</c:v>
                </c:pt>
                <c:pt idx="635">
                  <c:v>8.9639365254740078</c:v>
                </c:pt>
                <c:pt idx="636">
                  <c:v>9.9132064386053287</c:v>
                </c:pt>
                <c:pt idx="637">
                  <c:v>8.9639365254740078</c:v>
                </c:pt>
                <c:pt idx="638">
                  <c:v>8.9639365254740078</c:v>
                </c:pt>
                <c:pt idx="639">
                  <c:v>11.683804063470793</c:v>
                </c:pt>
                <c:pt idx="640">
                  <c:v>9.9132064386053287</c:v>
                </c:pt>
                <c:pt idx="641">
                  <c:v>11.683804063470793</c:v>
                </c:pt>
                <c:pt idx="642">
                  <c:v>10.822196861874897</c:v>
                </c:pt>
                <c:pt idx="643">
                  <c:v>8.9639365254740078</c:v>
                </c:pt>
                <c:pt idx="644">
                  <c:v>10.822196861874897</c:v>
                </c:pt>
                <c:pt idx="645">
                  <c:v>9.9132064386053287</c:v>
                </c:pt>
                <c:pt idx="646">
                  <c:v>9.9132064386053287</c:v>
                </c:pt>
                <c:pt idx="647">
                  <c:v>10.822196861874897</c:v>
                </c:pt>
                <c:pt idx="648">
                  <c:v>9.9132064386053287</c:v>
                </c:pt>
                <c:pt idx="649">
                  <c:v>9.9132064386053287</c:v>
                </c:pt>
                <c:pt idx="650">
                  <c:v>10.822196861874897</c:v>
                </c:pt>
                <c:pt idx="651">
                  <c:v>10.822196861874897</c:v>
                </c:pt>
                <c:pt idx="652">
                  <c:v>17.232193987076293</c:v>
                </c:pt>
                <c:pt idx="653">
                  <c:v>12.455235608794499</c:v>
                </c:pt>
                <c:pt idx="654">
                  <c:v>12.455235608794499</c:v>
                </c:pt>
                <c:pt idx="655">
                  <c:v>10.961927707694379</c:v>
                </c:pt>
                <c:pt idx="656">
                  <c:v>15.498760355599174</c:v>
                </c:pt>
                <c:pt idx="657">
                  <c:v>15.498760355599174</c:v>
                </c:pt>
                <c:pt idx="658">
                  <c:v>13.259741545204809</c:v>
                </c:pt>
                <c:pt idx="659">
                  <c:v>14.771200477329661</c:v>
                </c:pt>
                <c:pt idx="660">
                  <c:v>16.202025729762777</c:v>
                </c:pt>
                <c:pt idx="661">
                  <c:v>14.771200477329661</c:v>
                </c:pt>
                <c:pt idx="662">
                  <c:v>15.498760355599174</c:v>
                </c:pt>
                <c:pt idx="663">
                  <c:v>12.486568800129861</c:v>
                </c:pt>
                <c:pt idx="664">
                  <c:v>14.017662035954112</c:v>
                </c:pt>
                <c:pt idx="665">
                  <c:v>12.486568800129861</c:v>
                </c:pt>
                <c:pt idx="666">
                  <c:v>13.259741545204809</c:v>
                </c:pt>
                <c:pt idx="667">
                  <c:v>10.822196861874897</c:v>
                </c:pt>
                <c:pt idx="668">
                  <c:v>9.9132064386053287</c:v>
                </c:pt>
                <c:pt idx="669">
                  <c:v>12.486568800129861</c:v>
                </c:pt>
                <c:pt idx="670">
                  <c:v>12.486568800129861</c:v>
                </c:pt>
                <c:pt idx="671">
                  <c:v>12.486568800129861</c:v>
                </c:pt>
                <c:pt idx="672">
                  <c:v>8.9639365254740078</c:v>
                </c:pt>
                <c:pt idx="673">
                  <c:v>8.0038343098738274</c:v>
                </c:pt>
                <c:pt idx="674">
                  <c:v>8.0038343098738274</c:v>
                </c:pt>
                <c:pt idx="675">
                  <c:v>10.822196861874897</c:v>
                </c:pt>
                <c:pt idx="676">
                  <c:v>8.0038343098738274</c:v>
                </c:pt>
                <c:pt idx="677">
                  <c:v>8.0038343098738274</c:v>
                </c:pt>
                <c:pt idx="678">
                  <c:v>7.0578197275088854</c:v>
                </c:pt>
                <c:pt idx="679">
                  <c:v>8.9639365254740078</c:v>
                </c:pt>
                <c:pt idx="680">
                  <c:v>7.0578197275088854</c:v>
                </c:pt>
                <c:pt idx="681">
                  <c:v>8.0038343098738274</c:v>
                </c:pt>
                <c:pt idx="682">
                  <c:v>9.9132064386053287</c:v>
                </c:pt>
                <c:pt idx="683">
                  <c:v>8.0038343098738274</c:v>
                </c:pt>
                <c:pt idx="684">
                  <c:v>8.0038343098738274</c:v>
                </c:pt>
                <c:pt idx="685">
                  <c:v>9.9132064386053287</c:v>
                </c:pt>
                <c:pt idx="686">
                  <c:v>8.9639365254740078</c:v>
                </c:pt>
                <c:pt idx="687">
                  <c:v>9.9132064386053287</c:v>
                </c:pt>
                <c:pt idx="688">
                  <c:v>8.0038343098738274</c:v>
                </c:pt>
                <c:pt idx="689">
                  <c:v>8.0038343098738274</c:v>
                </c:pt>
                <c:pt idx="690">
                  <c:v>10.822196861874897</c:v>
                </c:pt>
                <c:pt idx="691">
                  <c:v>9.9132064386053287</c:v>
                </c:pt>
                <c:pt idx="692">
                  <c:v>10.822196861874897</c:v>
                </c:pt>
                <c:pt idx="693">
                  <c:v>8.9639365254740078</c:v>
                </c:pt>
                <c:pt idx="694">
                  <c:v>8.9639365254740078</c:v>
                </c:pt>
                <c:pt idx="695">
                  <c:v>9.9132064386053287</c:v>
                </c:pt>
                <c:pt idx="696">
                  <c:v>8.0038343098738274</c:v>
                </c:pt>
                <c:pt idx="697">
                  <c:v>7.0578197275088854</c:v>
                </c:pt>
                <c:pt idx="698">
                  <c:v>8.9639365254740078</c:v>
                </c:pt>
                <c:pt idx="699">
                  <c:v>8.9639365254740078</c:v>
                </c:pt>
                <c:pt idx="700">
                  <c:v>7.0578197275088854</c:v>
                </c:pt>
                <c:pt idx="701">
                  <c:v>8.0038343098738274</c:v>
                </c:pt>
                <c:pt idx="702">
                  <c:v>8.9639365254740078</c:v>
                </c:pt>
                <c:pt idx="703">
                  <c:v>8.9639365254740078</c:v>
                </c:pt>
                <c:pt idx="704">
                  <c:v>7.0578197275088854</c:v>
                </c:pt>
                <c:pt idx="705">
                  <c:v>7.0578197275088854</c:v>
                </c:pt>
                <c:pt idx="706">
                  <c:v>7.0578197275088854</c:v>
                </c:pt>
                <c:pt idx="707">
                  <c:v>7.0578197275088854</c:v>
                </c:pt>
                <c:pt idx="708">
                  <c:v>7.0578197275088854</c:v>
                </c:pt>
                <c:pt idx="709">
                  <c:v>-2.3715009040411701</c:v>
                </c:pt>
                <c:pt idx="710">
                  <c:v>7.0578197275088854</c:v>
                </c:pt>
                <c:pt idx="711">
                  <c:v>9.9132064386053287</c:v>
                </c:pt>
                <c:pt idx="712">
                  <c:v>9.9132064386053287</c:v>
                </c:pt>
                <c:pt idx="713">
                  <c:v>7.0578197275088854</c:v>
                </c:pt>
                <c:pt idx="714">
                  <c:v>9.9132064386053287</c:v>
                </c:pt>
                <c:pt idx="715">
                  <c:v>7.0578197275088854</c:v>
                </c:pt>
                <c:pt idx="716">
                  <c:v>8.0038343098738274</c:v>
                </c:pt>
                <c:pt idx="717">
                  <c:v>6.067144480063984</c:v>
                </c:pt>
                <c:pt idx="718">
                  <c:v>6.067144480063984</c:v>
                </c:pt>
                <c:pt idx="719">
                  <c:v>7.0578197275088854</c:v>
                </c:pt>
                <c:pt idx="720">
                  <c:v>8.0038343098738274</c:v>
                </c:pt>
                <c:pt idx="721">
                  <c:v>7.0578197275088854</c:v>
                </c:pt>
                <c:pt idx="722">
                  <c:v>7.0578197275088854</c:v>
                </c:pt>
                <c:pt idx="723">
                  <c:v>8.9639365254740078</c:v>
                </c:pt>
                <c:pt idx="724">
                  <c:v>7.0578197275088854</c:v>
                </c:pt>
                <c:pt idx="725">
                  <c:v>8.0038343098738274</c:v>
                </c:pt>
                <c:pt idx="726">
                  <c:v>6.067144480063984</c:v>
                </c:pt>
                <c:pt idx="727">
                  <c:v>8.0038343098738274</c:v>
                </c:pt>
                <c:pt idx="728">
                  <c:v>8.0038343098738274</c:v>
                </c:pt>
                <c:pt idx="729">
                  <c:v>6.067144480063984</c:v>
                </c:pt>
                <c:pt idx="730">
                  <c:v>6.067144480063984</c:v>
                </c:pt>
                <c:pt idx="731">
                  <c:v>8.0038343098738274</c:v>
                </c:pt>
                <c:pt idx="732">
                  <c:v>11.683804063470793</c:v>
                </c:pt>
                <c:pt idx="733">
                  <c:v>8.9639365254740078</c:v>
                </c:pt>
                <c:pt idx="734">
                  <c:v>8.9639365254740078</c:v>
                </c:pt>
                <c:pt idx="735">
                  <c:v>7.0578197275088854</c:v>
                </c:pt>
                <c:pt idx="736">
                  <c:v>7.0578197275088854</c:v>
                </c:pt>
                <c:pt idx="737">
                  <c:v>6.067144480063984</c:v>
                </c:pt>
                <c:pt idx="738">
                  <c:v>9.9132064386053287</c:v>
                </c:pt>
                <c:pt idx="739">
                  <c:v>8.0038343098738274</c:v>
                </c:pt>
                <c:pt idx="740">
                  <c:v>8.9639365254740078</c:v>
                </c:pt>
                <c:pt idx="741">
                  <c:v>8.0038343098738274</c:v>
                </c:pt>
                <c:pt idx="742">
                  <c:v>8.0038343098738274</c:v>
                </c:pt>
                <c:pt idx="743">
                  <c:v>6.067144480063984</c:v>
                </c:pt>
                <c:pt idx="744">
                  <c:v>8.9639365254740078</c:v>
                </c:pt>
                <c:pt idx="745">
                  <c:v>6.067144480063984</c:v>
                </c:pt>
                <c:pt idx="746">
                  <c:v>8.0038343098738274</c:v>
                </c:pt>
                <c:pt idx="747">
                  <c:v>8.0038343098738274</c:v>
                </c:pt>
                <c:pt idx="748">
                  <c:v>8.0038343098738274</c:v>
                </c:pt>
                <c:pt idx="749">
                  <c:v>8.0038343098738274</c:v>
                </c:pt>
                <c:pt idx="750">
                  <c:v>8.0038343098738274</c:v>
                </c:pt>
                <c:pt idx="751">
                  <c:v>6.067144480063984</c:v>
                </c:pt>
                <c:pt idx="752">
                  <c:v>7.0578197275088854</c:v>
                </c:pt>
                <c:pt idx="753">
                  <c:v>7.0578197275088854</c:v>
                </c:pt>
                <c:pt idx="754">
                  <c:v>8.0038343098738274</c:v>
                </c:pt>
                <c:pt idx="755">
                  <c:v>9.9132064386053287</c:v>
                </c:pt>
                <c:pt idx="756">
                  <c:v>12.486568800129861</c:v>
                </c:pt>
                <c:pt idx="757">
                  <c:v>10.822196861874897</c:v>
                </c:pt>
                <c:pt idx="758">
                  <c:v>13.259741545204809</c:v>
                </c:pt>
                <c:pt idx="759">
                  <c:v>11.683804063470793</c:v>
                </c:pt>
                <c:pt idx="760">
                  <c:v>10.822196861874897</c:v>
                </c:pt>
                <c:pt idx="761">
                  <c:v>9.9132064386053287</c:v>
                </c:pt>
                <c:pt idx="762">
                  <c:v>8.9639365254740078</c:v>
                </c:pt>
                <c:pt idx="763">
                  <c:v>8.0038343098738274</c:v>
                </c:pt>
                <c:pt idx="764">
                  <c:v>8.0038343098738274</c:v>
                </c:pt>
                <c:pt idx="765">
                  <c:v>9.9132064386053287</c:v>
                </c:pt>
                <c:pt idx="766">
                  <c:v>9.9132064386053287</c:v>
                </c:pt>
                <c:pt idx="767">
                  <c:v>6.067144480063984</c:v>
                </c:pt>
                <c:pt idx="768">
                  <c:v>8.9639365254740078</c:v>
                </c:pt>
                <c:pt idx="769">
                  <c:v>8.9639365254740078</c:v>
                </c:pt>
                <c:pt idx="770">
                  <c:v>8.9639365254740078</c:v>
                </c:pt>
                <c:pt idx="771">
                  <c:v>8.9639365254740078</c:v>
                </c:pt>
                <c:pt idx="772">
                  <c:v>8.0038343098738274</c:v>
                </c:pt>
                <c:pt idx="773">
                  <c:v>6.067144480063984</c:v>
                </c:pt>
                <c:pt idx="774">
                  <c:v>6.067144480063984</c:v>
                </c:pt>
                <c:pt idx="775">
                  <c:v>5.0274971392528442</c:v>
                </c:pt>
                <c:pt idx="776">
                  <c:v>7.0578197275088854</c:v>
                </c:pt>
                <c:pt idx="777">
                  <c:v>8.0038343098738274</c:v>
                </c:pt>
                <c:pt idx="778">
                  <c:v>8.0038343098738274</c:v>
                </c:pt>
                <c:pt idx="779">
                  <c:v>6.067144480063984</c:v>
                </c:pt>
                <c:pt idx="780">
                  <c:v>7.0578197275088854</c:v>
                </c:pt>
                <c:pt idx="781">
                  <c:v>8.9639365254740078</c:v>
                </c:pt>
                <c:pt idx="782">
                  <c:v>9.9132064386053287</c:v>
                </c:pt>
                <c:pt idx="783">
                  <c:v>7.0578197275088854</c:v>
                </c:pt>
                <c:pt idx="784">
                  <c:v>8.9639365254740078</c:v>
                </c:pt>
                <c:pt idx="785">
                  <c:v>6.067144480063984</c:v>
                </c:pt>
                <c:pt idx="786">
                  <c:v>8.0038343098738274</c:v>
                </c:pt>
                <c:pt idx="787">
                  <c:v>8.9639365254740078</c:v>
                </c:pt>
                <c:pt idx="788">
                  <c:v>7.0578197275088854</c:v>
                </c:pt>
                <c:pt idx="789">
                  <c:v>8.9639365254740078</c:v>
                </c:pt>
                <c:pt idx="790">
                  <c:v>8.0038343098738274</c:v>
                </c:pt>
                <c:pt idx="791">
                  <c:v>6.067144480063984</c:v>
                </c:pt>
                <c:pt idx="792">
                  <c:v>8.9639365254740078</c:v>
                </c:pt>
                <c:pt idx="793">
                  <c:v>8.0038343098738274</c:v>
                </c:pt>
                <c:pt idx="794">
                  <c:v>8.0038343098738274</c:v>
                </c:pt>
                <c:pt idx="795">
                  <c:v>8.9639365254740078</c:v>
                </c:pt>
                <c:pt idx="796">
                  <c:v>8.9639365254740078</c:v>
                </c:pt>
                <c:pt idx="797">
                  <c:v>7.0578197275088854</c:v>
                </c:pt>
                <c:pt idx="798">
                  <c:v>7.0578197275088854</c:v>
                </c:pt>
                <c:pt idx="799">
                  <c:v>10.822196861874897</c:v>
                </c:pt>
                <c:pt idx="800">
                  <c:v>7.0578197275088854</c:v>
                </c:pt>
                <c:pt idx="801">
                  <c:v>8.0038343098738274</c:v>
                </c:pt>
                <c:pt idx="802">
                  <c:v>8.9639365254740078</c:v>
                </c:pt>
                <c:pt idx="803">
                  <c:v>8.0038343098738274</c:v>
                </c:pt>
                <c:pt idx="804">
                  <c:v>11.683804063470793</c:v>
                </c:pt>
                <c:pt idx="805">
                  <c:v>9.9132064386053287</c:v>
                </c:pt>
                <c:pt idx="806">
                  <c:v>8.0038343098738274</c:v>
                </c:pt>
                <c:pt idx="807">
                  <c:v>10.822196861874897</c:v>
                </c:pt>
                <c:pt idx="808">
                  <c:v>9.9132064386053287</c:v>
                </c:pt>
                <c:pt idx="809">
                  <c:v>10.822196861874897</c:v>
                </c:pt>
                <c:pt idx="810">
                  <c:v>6.067144480063984</c:v>
                </c:pt>
                <c:pt idx="811">
                  <c:v>9.9132064386053287</c:v>
                </c:pt>
                <c:pt idx="812">
                  <c:v>6.067144480063984</c:v>
                </c:pt>
                <c:pt idx="813">
                  <c:v>8.9639365254740078</c:v>
                </c:pt>
                <c:pt idx="814">
                  <c:v>8.9639365254740078</c:v>
                </c:pt>
                <c:pt idx="815">
                  <c:v>8.0038343098738274</c:v>
                </c:pt>
                <c:pt idx="816">
                  <c:v>8.0038343098738274</c:v>
                </c:pt>
                <c:pt idx="817">
                  <c:v>8.0038343098738274</c:v>
                </c:pt>
                <c:pt idx="818">
                  <c:v>8.9639365254740078</c:v>
                </c:pt>
                <c:pt idx="819">
                  <c:v>5.0274971392528442</c:v>
                </c:pt>
                <c:pt idx="820">
                  <c:v>5.0274971392528442</c:v>
                </c:pt>
                <c:pt idx="821">
                  <c:v>6.067144480063984</c:v>
                </c:pt>
                <c:pt idx="822">
                  <c:v>8.9639365254740078</c:v>
                </c:pt>
                <c:pt idx="823">
                  <c:v>6.067144480063984</c:v>
                </c:pt>
                <c:pt idx="824">
                  <c:v>8.0038343098738274</c:v>
                </c:pt>
                <c:pt idx="825">
                  <c:v>8.9639365254740078</c:v>
                </c:pt>
                <c:pt idx="826">
                  <c:v>8.0038343098738274</c:v>
                </c:pt>
                <c:pt idx="827">
                  <c:v>8.0038343098738274</c:v>
                </c:pt>
                <c:pt idx="828">
                  <c:v>8.9639365254740078</c:v>
                </c:pt>
                <c:pt idx="829">
                  <c:v>6.067144480063984</c:v>
                </c:pt>
                <c:pt idx="830">
                  <c:v>6.067144480063984</c:v>
                </c:pt>
                <c:pt idx="831">
                  <c:v>8.9639365254740078</c:v>
                </c:pt>
                <c:pt idx="832">
                  <c:v>7.0578197275088854</c:v>
                </c:pt>
                <c:pt idx="833">
                  <c:v>8.0038343098738274</c:v>
                </c:pt>
                <c:pt idx="834">
                  <c:v>6.067144480063984</c:v>
                </c:pt>
                <c:pt idx="835">
                  <c:v>8.9639365254740078</c:v>
                </c:pt>
                <c:pt idx="836">
                  <c:v>8.0038343098738274</c:v>
                </c:pt>
                <c:pt idx="837">
                  <c:v>6.067144480063984</c:v>
                </c:pt>
                <c:pt idx="838">
                  <c:v>3.9339300617536139</c:v>
                </c:pt>
                <c:pt idx="839">
                  <c:v>7.0578197275088854</c:v>
                </c:pt>
                <c:pt idx="840">
                  <c:v>7.0578197275088854</c:v>
                </c:pt>
                <c:pt idx="841">
                  <c:v>7.0578197275088854</c:v>
                </c:pt>
                <c:pt idx="842">
                  <c:v>7.0578197275088854</c:v>
                </c:pt>
                <c:pt idx="843">
                  <c:v>7.0578197275088854</c:v>
                </c:pt>
                <c:pt idx="844">
                  <c:v>7.0578197275088854</c:v>
                </c:pt>
                <c:pt idx="845">
                  <c:v>7.0578197275088854</c:v>
                </c:pt>
                <c:pt idx="846">
                  <c:v>7.0578197275088854</c:v>
                </c:pt>
                <c:pt idx="847">
                  <c:v>7.0578197275088854</c:v>
                </c:pt>
                <c:pt idx="848">
                  <c:v>7.0578197275088854</c:v>
                </c:pt>
                <c:pt idx="849">
                  <c:v>7.0578197275088854</c:v>
                </c:pt>
                <c:pt idx="850">
                  <c:v>7.0578197275088854</c:v>
                </c:pt>
                <c:pt idx="851">
                  <c:v>6.067144480063984</c:v>
                </c:pt>
                <c:pt idx="852">
                  <c:v>6.067144480063984</c:v>
                </c:pt>
                <c:pt idx="853">
                  <c:v>8.0038343098738274</c:v>
                </c:pt>
                <c:pt idx="854">
                  <c:v>8.9639365254740078</c:v>
                </c:pt>
                <c:pt idx="855">
                  <c:v>5.0274971392528442</c:v>
                </c:pt>
                <c:pt idx="856">
                  <c:v>5.0274971392528442</c:v>
                </c:pt>
                <c:pt idx="857">
                  <c:v>9.9132064386053287</c:v>
                </c:pt>
                <c:pt idx="858">
                  <c:v>8.9639365254740078</c:v>
                </c:pt>
                <c:pt idx="859">
                  <c:v>9.9132064386053287</c:v>
                </c:pt>
                <c:pt idx="860">
                  <c:v>9.9132064386053287</c:v>
                </c:pt>
                <c:pt idx="861">
                  <c:v>8.9639365254740078</c:v>
                </c:pt>
                <c:pt idx="862">
                  <c:v>8.0038343098738274</c:v>
                </c:pt>
                <c:pt idx="863">
                  <c:v>8.9639365254740078</c:v>
                </c:pt>
                <c:pt idx="864">
                  <c:v>7.0578197275088854</c:v>
                </c:pt>
                <c:pt idx="865">
                  <c:v>8.0038343098738274</c:v>
                </c:pt>
                <c:pt idx="866">
                  <c:v>8.0038343098738274</c:v>
                </c:pt>
                <c:pt idx="867">
                  <c:v>6.067144480063984</c:v>
                </c:pt>
                <c:pt idx="868">
                  <c:v>8.0038343098738274</c:v>
                </c:pt>
                <c:pt idx="869">
                  <c:v>7.0578197275088854</c:v>
                </c:pt>
                <c:pt idx="870">
                  <c:v>7.0578197275088854</c:v>
                </c:pt>
                <c:pt idx="871">
                  <c:v>6.067144480063984</c:v>
                </c:pt>
                <c:pt idx="872">
                  <c:v>8.0038343098738274</c:v>
                </c:pt>
                <c:pt idx="873">
                  <c:v>6.067144480063984</c:v>
                </c:pt>
                <c:pt idx="874">
                  <c:v>7.0578197275088854</c:v>
                </c:pt>
                <c:pt idx="875">
                  <c:v>8.0038343098738274</c:v>
                </c:pt>
                <c:pt idx="876">
                  <c:v>7.0578197275088854</c:v>
                </c:pt>
                <c:pt idx="877">
                  <c:v>6.067144480063984</c:v>
                </c:pt>
                <c:pt idx="878">
                  <c:v>8.9639365254740078</c:v>
                </c:pt>
                <c:pt idx="879">
                  <c:v>7.0578197275088854</c:v>
                </c:pt>
                <c:pt idx="880">
                  <c:v>6.067144480063984</c:v>
                </c:pt>
                <c:pt idx="881">
                  <c:v>6.067144480063984</c:v>
                </c:pt>
                <c:pt idx="882">
                  <c:v>7.0578197275088854</c:v>
                </c:pt>
                <c:pt idx="883">
                  <c:v>8.0038343098738274</c:v>
                </c:pt>
                <c:pt idx="884">
                  <c:v>7.0578197275088854</c:v>
                </c:pt>
                <c:pt idx="885">
                  <c:v>6.067144480063984</c:v>
                </c:pt>
                <c:pt idx="886">
                  <c:v>8.0038343098738274</c:v>
                </c:pt>
                <c:pt idx="887">
                  <c:v>6.067144480063984</c:v>
                </c:pt>
              </c:numCache>
            </c:numRef>
          </c:yVal>
          <c:smooth val="0"/>
          <c:extLst xmlns:c16r2="http://schemas.microsoft.com/office/drawing/2015/06/chart">
            <c:ext xmlns:c16="http://schemas.microsoft.com/office/drawing/2014/chart" uri="{C3380CC4-5D6E-409C-BE32-E72D297353CC}">
              <c16:uniqueId val="{00000000-EA89-4042-8744-AB6900E6ABA7}"/>
            </c:ext>
          </c:extLst>
        </c:ser>
        <c:dLbls>
          <c:showLegendKey val="0"/>
          <c:showVal val="0"/>
          <c:showCatName val="0"/>
          <c:showSerName val="0"/>
          <c:showPercent val="0"/>
          <c:showBubbleSize val="0"/>
        </c:dLbls>
        <c:axId val="-1454538720"/>
        <c:axId val="-1454538176"/>
      </c:scatterChart>
      <c:valAx>
        <c:axId val="-14545387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38176"/>
        <c:crosses val="autoZero"/>
        <c:crossBetween val="midCat"/>
      </c:valAx>
      <c:valAx>
        <c:axId val="-145453817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38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Simulated Discharge (R vs Q logarithmic regression)</a:t>
            </a:r>
            <a:endParaRPr lang="en-PH">
              <a:effectLst/>
            </a:endParaRPr>
          </a:p>
        </c:rich>
      </c:tx>
      <c:layout/>
      <c:overlay val="0"/>
      <c:spPr>
        <a:noFill/>
        <a:ln>
          <a:noFill/>
        </a:ln>
        <a:effectLst/>
      </c:spPr>
    </c:title>
    <c:autoTitleDeleted val="0"/>
    <c:plotArea>
      <c:layout/>
      <c:scatterChart>
        <c:scatterStyle val="smoothMarker"/>
        <c:varyColors val="0"/>
        <c:ser>
          <c:idx val="0"/>
          <c:order val="0"/>
          <c:tx>
            <c:v>Q</c:v>
          </c:tx>
          <c:marker>
            <c:symbol val="none"/>
          </c:marker>
          <c:xVal>
            <c:strRef>
              <c:f>'RATING CURVE'!$A$2:$A$889</c:f>
              <c:strCache>
                <c:ptCount val="888"/>
                <c:pt idx="0">
                  <c:v>2020/3/25 0:00:00</c:v>
                </c:pt>
                <c:pt idx="1">
                  <c:v>2020/3/25 1:00:00</c:v>
                </c:pt>
                <c:pt idx="2">
                  <c:v>2020/3/25 2:00:00</c:v>
                </c:pt>
                <c:pt idx="3">
                  <c:v>2020/3/25 3:00:00</c:v>
                </c:pt>
                <c:pt idx="4">
                  <c:v>2020/3/25 4:00:00</c:v>
                </c:pt>
                <c:pt idx="5">
                  <c:v>2020/3/25 5:00:00</c:v>
                </c:pt>
                <c:pt idx="6">
                  <c:v>2020/3/25 6:00:00</c:v>
                </c:pt>
                <c:pt idx="7">
                  <c:v>2020/3/25 7:00:00</c:v>
                </c:pt>
                <c:pt idx="8">
                  <c:v>2020/3/25 8:00:00</c:v>
                </c:pt>
                <c:pt idx="9">
                  <c:v>2020/3/25 9:00:00</c:v>
                </c:pt>
                <c:pt idx="10">
                  <c:v>2020/3/25 10:00:00</c:v>
                </c:pt>
                <c:pt idx="11">
                  <c:v>2020/3/25 11:00:00</c:v>
                </c:pt>
                <c:pt idx="12">
                  <c:v>2020/3/25 12:00:00</c:v>
                </c:pt>
                <c:pt idx="13">
                  <c:v>2020/3/25 13:00:00</c:v>
                </c:pt>
                <c:pt idx="14">
                  <c:v>2020/3/25 14:00:00</c:v>
                </c:pt>
                <c:pt idx="15">
                  <c:v>2020/3/25 15:00:00</c:v>
                </c:pt>
                <c:pt idx="16">
                  <c:v>2020/3/25 16:00:00</c:v>
                </c:pt>
                <c:pt idx="17">
                  <c:v>2020/3/25 17:00:00</c:v>
                </c:pt>
                <c:pt idx="18">
                  <c:v>2020/3/25 18:00:00</c:v>
                </c:pt>
                <c:pt idx="19">
                  <c:v>2020/3/25 19:00:00</c:v>
                </c:pt>
                <c:pt idx="20">
                  <c:v>2020/3/25 20:00:00</c:v>
                </c:pt>
                <c:pt idx="21">
                  <c:v>2020/3/25 21:00:00</c:v>
                </c:pt>
                <c:pt idx="22">
                  <c:v>2020/3/25 22:00:00</c:v>
                </c:pt>
                <c:pt idx="23">
                  <c:v>2020/3/25 23:00:00</c:v>
                </c:pt>
                <c:pt idx="24">
                  <c:v>2020/3/26 0:00:00</c:v>
                </c:pt>
                <c:pt idx="25">
                  <c:v>2020/3/26 1:00:00</c:v>
                </c:pt>
                <c:pt idx="26">
                  <c:v>2020/3/26 2:00:00</c:v>
                </c:pt>
                <c:pt idx="27">
                  <c:v>2020/3/26 3:00:00</c:v>
                </c:pt>
                <c:pt idx="28">
                  <c:v>2020/3/26 4:00:00</c:v>
                </c:pt>
                <c:pt idx="29">
                  <c:v>2020/3/26 5:00:00</c:v>
                </c:pt>
                <c:pt idx="30">
                  <c:v>2020/3/26 6:00:00</c:v>
                </c:pt>
                <c:pt idx="31">
                  <c:v>2020/3/26 7:00:00</c:v>
                </c:pt>
                <c:pt idx="32">
                  <c:v>2020/3/26 8:00:00</c:v>
                </c:pt>
                <c:pt idx="33">
                  <c:v>2020/3/26 9:00:00</c:v>
                </c:pt>
                <c:pt idx="34">
                  <c:v>2020/3/26 10:00:00</c:v>
                </c:pt>
                <c:pt idx="35">
                  <c:v>2020/3/26 11:00:00</c:v>
                </c:pt>
                <c:pt idx="36">
                  <c:v>2020/3/26 12:00:00</c:v>
                </c:pt>
                <c:pt idx="37">
                  <c:v>2020/3/26 13:00:00</c:v>
                </c:pt>
                <c:pt idx="38">
                  <c:v>2020/3/26 14:00:00</c:v>
                </c:pt>
                <c:pt idx="39">
                  <c:v>2020/3/26 15:00:00</c:v>
                </c:pt>
                <c:pt idx="40">
                  <c:v>2020/3/26 16:00:00</c:v>
                </c:pt>
                <c:pt idx="41">
                  <c:v>2020/3/26 17:00:00</c:v>
                </c:pt>
                <c:pt idx="42">
                  <c:v>2020/3/26 18:00:00</c:v>
                </c:pt>
                <c:pt idx="43">
                  <c:v>2020/3/26 19:00:00</c:v>
                </c:pt>
                <c:pt idx="44">
                  <c:v>2020/3/26 20:00:00</c:v>
                </c:pt>
                <c:pt idx="45">
                  <c:v>2020/3/26 21:00:00</c:v>
                </c:pt>
                <c:pt idx="46">
                  <c:v>2020/3/26 22:00:00</c:v>
                </c:pt>
                <c:pt idx="47">
                  <c:v>2020/3/26 23:00:00</c:v>
                </c:pt>
                <c:pt idx="48">
                  <c:v>2020/3/27 0:00:00</c:v>
                </c:pt>
                <c:pt idx="49">
                  <c:v>2020/3/27 1:00:00</c:v>
                </c:pt>
                <c:pt idx="50">
                  <c:v>2020/3/27 2:00:00</c:v>
                </c:pt>
                <c:pt idx="51">
                  <c:v>2020/3/27 3:00:00</c:v>
                </c:pt>
                <c:pt idx="52">
                  <c:v>2020/3/27 4:00:00</c:v>
                </c:pt>
                <c:pt idx="53">
                  <c:v>2020/3/27 5:00:00</c:v>
                </c:pt>
                <c:pt idx="54">
                  <c:v>2020/3/27 6:00:00</c:v>
                </c:pt>
                <c:pt idx="55">
                  <c:v>2020/3/27 7:00:00</c:v>
                </c:pt>
                <c:pt idx="56">
                  <c:v>2020/3/27 8:00:00</c:v>
                </c:pt>
                <c:pt idx="57">
                  <c:v>2020/3/27 9:00:00</c:v>
                </c:pt>
                <c:pt idx="58">
                  <c:v>2020/3/27 10:00:00</c:v>
                </c:pt>
                <c:pt idx="59">
                  <c:v>2020/3/27 11:00:00</c:v>
                </c:pt>
                <c:pt idx="60">
                  <c:v>2020/3/27 12:00:00</c:v>
                </c:pt>
                <c:pt idx="61">
                  <c:v>2020/3/27 13:00:00</c:v>
                </c:pt>
                <c:pt idx="62">
                  <c:v>2020/3/27 14:00:00</c:v>
                </c:pt>
                <c:pt idx="63">
                  <c:v>2020/3/27 15:00:00</c:v>
                </c:pt>
                <c:pt idx="64">
                  <c:v>2020/3/27 16:00:00</c:v>
                </c:pt>
                <c:pt idx="65">
                  <c:v>2020/3/27 17:00:00</c:v>
                </c:pt>
                <c:pt idx="66">
                  <c:v>2020/3/27 18:00:00</c:v>
                </c:pt>
                <c:pt idx="67">
                  <c:v>2020/3/27 19:00:00</c:v>
                </c:pt>
                <c:pt idx="68">
                  <c:v>2020/3/27 20:00:00</c:v>
                </c:pt>
                <c:pt idx="69">
                  <c:v>2020/3/27 21:00:00</c:v>
                </c:pt>
                <c:pt idx="70">
                  <c:v>2020/3/27 22:00:00</c:v>
                </c:pt>
                <c:pt idx="71">
                  <c:v>2020/3/27 23:00:00</c:v>
                </c:pt>
                <c:pt idx="72">
                  <c:v>2020/3/28 0:00:00</c:v>
                </c:pt>
                <c:pt idx="73">
                  <c:v>2020/3/28 1:00:00</c:v>
                </c:pt>
                <c:pt idx="74">
                  <c:v>2020/3/28 2:00:00</c:v>
                </c:pt>
                <c:pt idx="75">
                  <c:v>2020/3/28 3:00:00</c:v>
                </c:pt>
                <c:pt idx="76">
                  <c:v>2020/3/28 4:00:00</c:v>
                </c:pt>
                <c:pt idx="77">
                  <c:v>2020/3/28 5:00:00</c:v>
                </c:pt>
                <c:pt idx="78">
                  <c:v>2020/3/28 6:00:00</c:v>
                </c:pt>
                <c:pt idx="79">
                  <c:v>2020/3/28 7:00:00</c:v>
                </c:pt>
                <c:pt idx="80">
                  <c:v>2020/3/28 8:00:00</c:v>
                </c:pt>
                <c:pt idx="81">
                  <c:v>2020/3/28 9:00:00</c:v>
                </c:pt>
                <c:pt idx="82">
                  <c:v>2020/3/28 10:00:00</c:v>
                </c:pt>
                <c:pt idx="83">
                  <c:v>2020/3/28 11:00:00</c:v>
                </c:pt>
                <c:pt idx="84">
                  <c:v>2020/3/28 12:00:00</c:v>
                </c:pt>
                <c:pt idx="85">
                  <c:v>2020/3/28 13:00:00</c:v>
                </c:pt>
                <c:pt idx="86">
                  <c:v>2020/3/28 14:00:00</c:v>
                </c:pt>
                <c:pt idx="87">
                  <c:v>2020/3/28 15:00:00</c:v>
                </c:pt>
                <c:pt idx="88">
                  <c:v>2020/3/28 16:00:00</c:v>
                </c:pt>
                <c:pt idx="89">
                  <c:v>2020/3/28 17:00:00</c:v>
                </c:pt>
                <c:pt idx="90">
                  <c:v>2020/3/28 18:00:00</c:v>
                </c:pt>
                <c:pt idx="91">
                  <c:v>2020/3/28 19:00:00</c:v>
                </c:pt>
                <c:pt idx="92">
                  <c:v>2020/3/28 20:00:00</c:v>
                </c:pt>
                <c:pt idx="93">
                  <c:v>2020/3/28 21:00:00</c:v>
                </c:pt>
                <c:pt idx="94">
                  <c:v>2020/3/28 22:00:00</c:v>
                </c:pt>
                <c:pt idx="95">
                  <c:v>2020/3/28 23:00:00</c:v>
                </c:pt>
                <c:pt idx="96">
                  <c:v>2020/3/29 0:00:00</c:v>
                </c:pt>
                <c:pt idx="97">
                  <c:v>2020/3/29 1:00:00</c:v>
                </c:pt>
                <c:pt idx="98">
                  <c:v>2020/3/29 2:00:00</c:v>
                </c:pt>
                <c:pt idx="99">
                  <c:v>2020/3/29 3:00:00</c:v>
                </c:pt>
                <c:pt idx="100">
                  <c:v>2020/3/29 4:00:00</c:v>
                </c:pt>
                <c:pt idx="101">
                  <c:v>2020/3/29 5:00:00</c:v>
                </c:pt>
                <c:pt idx="102">
                  <c:v>2020/3/29 6:00:00</c:v>
                </c:pt>
                <c:pt idx="103">
                  <c:v>2020/3/29 7:00:00</c:v>
                </c:pt>
                <c:pt idx="104">
                  <c:v>2020/3/29 8:00:00</c:v>
                </c:pt>
                <c:pt idx="105">
                  <c:v>2020/3/29 9:00:00</c:v>
                </c:pt>
                <c:pt idx="106">
                  <c:v>2020/3/29 10:00:00</c:v>
                </c:pt>
                <c:pt idx="107">
                  <c:v>2020/3/29 11:00:00</c:v>
                </c:pt>
                <c:pt idx="108">
                  <c:v>2020/3/29 12:00:00</c:v>
                </c:pt>
                <c:pt idx="109">
                  <c:v>2020/3/29 13:00:00</c:v>
                </c:pt>
                <c:pt idx="110">
                  <c:v>2020/3/29 14:00:00</c:v>
                </c:pt>
                <c:pt idx="111">
                  <c:v>2020/3/29 15:00:00</c:v>
                </c:pt>
                <c:pt idx="112">
                  <c:v>2020/3/29 16:00:00</c:v>
                </c:pt>
                <c:pt idx="113">
                  <c:v>2020/3/29 17:00:00</c:v>
                </c:pt>
                <c:pt idx="114">
                  <c:v>2020/3/29 18:00:00</c:v>
                </c:pt>
                <c:pt idx="115">
                  <c:v>2020/3/29 19:00:00</c:v>
                </c:pt>
                <c:pt idx="116">
                  <c:v>2020/3/29 20:00:00</c:v>
                </c:pt>
                <c:pt idx="117">
                  <c:v>2020/3/29 21:00:00</c:v>
                </c:pt>
                <c:pt idx="118">
                  <c:v>2020/3/29 22:00:00</c:v>
                </c:pt>
                <c:pt idx="119">
                  <c:v>2020/3/29 23:00:00</c:v>
                </c:pt>
                <c:pt idx="120">
                  <c:v>2020/3/30 0:00:00</c:v>
                </c:pt>
                <c:pt idx="121">
                  <c:v>2020/3/30 1:00:00</c:v>
                </c:pt>
                <c:pt idx="122">
                  <c:v>2020/3/30 2:00:00</c:v>
                </c:pt>
                <c:pt idx="123">
                  <c:v>2020/3/30 3:00:00</c:v>
                </c:pt>
                <c:pt idx="124">
                  <c:v>2020/3/30 4:00:00</c:v>
                </c:pt>
                <c:pt idx="125">
                  <c:v>2020/3/30 5:00:00</c:v>
                </c:pt>
                <c:pt idx="126">
                  <c:v>2020/3/30 6:00:00</c:v>
                </c:pt>
                <c:pt idx="127">
                  <c:v>2020/3/30 7:00:00</c:v>
                </c:pt>
                <c:pt idx="128">
                  <c:v>2020/3/30 8:00:00</c:v>
                </c:pt>
                <c:pt idx="129">
                  <c:v>2020/3/30 9:00:00</c:v>
                </c:pt>
                <c:pt idx="130">
                  <c:v>2020/3/30 10:00:00</c:v>
                </c:pt>
                <c:pt idx="131">
                  <c:v>2020/3/30 11:00:00</c:v>
                </c:pt>
                <c:pt idx="132">
                  <c:v>2020/3/30 12:00:00</c:v>
                </c:pt>
                <c:pt idx="133">
                  <c:v>2020/3/30 13:00:00</c:v>
                </c:pt>
                <c:pt idx="134">
                  <c:v>2020/3/30 14:00:00</c:v>
                </c:pt>
                <c:pt idx="135">
                  <c:v>2020/3/30 15:00:00</c:v>
                </c:pt>
                <c:pt idx="136">
                  <c:v>2020/3/30 16:00:00</c:v>
                </c:pt>
                <c:pt idx="137">
                  <c:v>2020/3/30 17:00:00</c:v>
                </c:pt>
                <c:pt idx="138">
                  <c:v>2020/3/30 18:00:00</c:v>
                </c:pt>
                <c:pt idx="139">
                  <c:v>2020/3/30 19:00:00</c:v>
                </c:pt>
                <c:pt idx="140">
                  <c:v>2020/3/30 20:00:00</c:v>
                </c:pt>
                <c:pt idx="141">
                  <c:v>2020/3/30 21:00:00</c:v>
                </c:pt>
                <c:pt idx="142">
                  <c:v>2020/3/30 22:00:00</c:v>
                </c:pt>
                <c:pt idx="143">
                  <c:v>2020/3/30 23:00:00</c:v>
                </c:pt>
                <c:pt idx="144">
                  <c:v>2020/3/31 0:00:00</c:v>
                </c:pt>
                <c:pt idx="145">
                  <c:v>2020/3/31 1:00:00</c:v>
                </c:pt>
                <c:pt idx="146">
                  <c:v>2020/3/31 2:00:00</c:v>
                </c:pt>
                <c:pt idx="147">
                  <c:v>2020/3/31 3:00:00</c:v>
                </c:pt>
                <c:pt idx="148">
                  <c:v>2020/3/31 4:00:00</c:v>
                </c:pt>
                <c:pt idx="149">
                  <c:v>2020/3/31 5:00:00</c:v>
                </c:pt>
                <c:pt idx="150">
                  <c:v>2020/3/31 6:00:00</c:v>
                </c:pt>
                <c:pt idx="151">
                  <c:v>2020/3/31 7:00:00</c:v>
                </c:pt>
                <c:pt idx="152">
                  <c:v>2020/3/31 8:00:00</c:v>
                </c:pt>
                <c:pt idx="153">
                  <c:v>2020/3/31 9:00:00</c:v>
                </c:pt>
                <c:pt idx="154">
                  <c:v>2020/3/31 10:00:00</c:v>
                </c:pt>
                <c:pt idx="155">
                  <c:v>2020/3/31 11:00:00</c:v>
                </c:pt>
                <c:pt idx="156">
                  <c:v>2020/3/31 12:00:00</c:v>
                </c:pt>
                <c:pt idx="157">
                  <c:v>2020/3/31 13:00:00</c:v>
                </c:pt>
                <c:pt idx="158">
                  <c:v>2020/3/31 14:00:00</c:v>
                </c:pt>
                <c:pt idx="159">
                  <c:v>2020/3/31 15:00:00</c:v>
                </c:pt>
                <c:pt idx="160">
                  <c:v>2020/3/31 16:00:00</c:v>
                </c:pt>
                <c:pt idx="161">
                  <c:v>2020/3/31 17:00:00</c:v>
                </c:pt>
                <c:pt idx="162">
                  <c:v>2020/3/31 18:00:00</c:v>
                </c:pt>
                <c:pt idx="163">
                  <c:v>2020/3/31 19:00:00</c:v>
                </c:pt>
                <c:pt idx="164">
                  <c:v>2020/3/31 20:00:00</c:v>
                </c:pt>
                <c:pt idx="165">
                  <c:v>2020/3/31 21:00:00</c:v>
                </c:pt>
                <c:pt idx="166">
                  <c:v>2020/3/31 22:00:00</c:v>
                </c:pt>
                <c:pt idx="167">
                  <c:v>2020/3/31 23:00:00</c:v>
                </c:pt>
                <c:pt idx="168">
                  <c:v>2020/4/1 0:00:00</c:v>
                </c:pt>
                <c:pt idx="169">
                  <c:v>2020/4/1 1:00:00</c:v>
                </c:pt>
                <c:pt idx="170">
                  <c:v>2020/4/1 2:00:00</c:v>
                </c:pt>
                <c:pt idx="171">
                  <c:v>2020/4/1 3:00:00</c:v>
                </c:pt>
                <c:pt idx="172">
                  <c:v>2020/4/1 4:00:00</c:v>
                </c:pt>
                <c:pt idx="173">
                  <c:v>2020/4/1 5:00:00</c:v>
                </c:pt>
                <c:pt idx="174">
                  <c:v>2020/4/1 6:00:00</c:v>
                </c:pt>
                <c:pt idx="175">
                  <c:v>2020/4/1 7:00:00</c:v>
                </c:pt>
                <c:pt idx="176">
                  <c:v>2020/4/1 8:00:00</c:v>
                </c:pt>
                <c:pt idx="177">
                  <c:v>2020/4/1 9:00:00</c:v>
                </c:pt>
                <c:pt idx="178">
                  <c:v>2020/4/1 10:00:00</c:v>
                </c:pt>
                <c:pt idx="179">
                  <c:v>2020/4/1 11:00:00</c:v>
                </c:pt>
                <c:pt idx="180">
                  <c:v>2020/4/1 12:00:00</c:v>
                </c:pt>
                <c:pt idx="181">
                  <c:v>2020/4/1 13:00:00</c:v>
                </c:pt>
                <c:pt idx="182">
                  <c:v>2020/4/1 14:00:00</c:v>
                </c:pt>
                <c:pt idx="183">
                  <c:v>2020/4/1 15:00:00</c:v>
                </c:pt>
                <c:pt idx="184">
                  <c:v>2020/4/1 16:00:00</c:v>
                </c:pt>
                <c:pt idx="185">
                  <c:v>2020/4/1 17:00:00</c:v>
                </c:pt>
                <c:pt idx="186">
                  <c:v>2020/4/1 18:00:00</c:v>
                </c:pt>
                <c:pt idx="187">
                  <c:v>2020/4/1 19:00:00</c:v>
                </c:pt>
                <c:pt idx="188">
                  <c:v>2020/4/1 20:00:00</c:v>
                </c:pt>
                <c:pt idx="189">
                  <c:v>2020/4/1 21:00:00</c:v>
                </c:pt>
                <c:pt idx="190">
                  <c:v>2020/4/1 22:00:00</c:v>
                </c:pt>
                <c:pt idx="191">
                  <c:v>2020/4/1 23:00:00</c:v>
                </c:pt>
                <c:pt idx="192">
                  <c:v>2020/4/2 0:00:00</c:v>
                </c:pt>
                <c:pt idx="193">
                  <c:v>2020/4/2 1:00:00</c:v>
                </c:pt>
                <c:pt idx="194">
                  <c:v>2020/4/2 2:00:00</c:v>
                </c:pt>
                <c:pt idx="195">
                  <c:v>2020/4/2 3:00:00</c:v>
                </c:pt>
                <c:pt idx="196">
                  <c:v>2020/4/2 4:00:00</c:v>
                </c:pt>
                <c:pt idx="197">
                  <c:v>2020/4/2 5:00:00</c:v>
                </c:pt>
                <c:pt idx="198">
                  <c:v>2020/4/2 6:00:00</c:v>
                </c:pt>
                <c:pt idx="199">
                  <c:v>2020/4/2 7:00:00</c:v>
                </c:pt>
                <c:pt idx="200">
                  <c:v>2020/4/2 8:00:00</c:v>
                </c:pt>
                <c:pt idx="201">
                  <c:v>2020/4/2 9:00:00</c:v>
                </c:pt>
                <c:pt idx="202">
                  <c:v>2020/4/2 10:00:00</c:v>
                </c:pt>
                <c:pt idx="203">
                  <c:v>2020/4/2 11:00:00</c:v>
                </c:pt>
                <c:pt idx="204">
                  <c:v>2020/4/2 12:00:00</c:v>
                </c:pt>
                <c:pt idx="205">
                  <c:v>2020/4/2 13:00:00</c:v>
                </c:pt>
                <c:pt idx="206">
                  <c:v>2020/4/2 14:00:00</c:v>
                </c:pt>
                <c:pt idx="207">
                  <c:v>2020/4/2 15:00:00</c:v>
                </c:pt>
                <c:pt idx="208">
                  <c:v>2020/4/2 16:00:00</c:v>
                </c:pt>
                <c:pt idx="209">
                  <c:v>2020/4/2 17:00:00</c:v>
                </c:pt>
                <c:pt idx="210">
                  <c:v>2020/4/2 18:00:00</c:v>
                </c:pt>
                <c:pt idx="211">
                  <c:v>2020/4/2 19:00:00</c:v>
                </c:pt>
                <c:pt idx="212">
                  <c:v>2020/4/2 20:00:00</c:v>
                </c:pt>
                <c:pt idx="213">
                  <c:v>2020/4/2 21:00:00</c:v>
                </c:pt>
                <c:pt idx="214">
                  <c:v>2020/4/2 22:00:00</c:v>
                </c:pt>
                <c:pt idx="215">
                  <c:v>2020/4/2 23:00:00</c:v>
                </c:pt>
                <c:pt idx="216">
                  <c:v>2020/4/3 0:00:00</c:v>
                </c:pt>
                <c:pt idx="217">
                  <c:v>2020/4/3 1:00:00</c:v>
                </c:pt>
                <c:pt idx="218">
                  <c:v>2020/4/3 2:00:00</c:v>
                </c:pt>
                <c:pt idx="219">
                  <c:v>2020/4/3 3:00:00</c:v>
                </c:pt>
                <c:pt idx="220">
                  <c:v>2020/4/3 4:00:00</c:v>
                </c:pt>
                <c:pt idx="221">
                  <c:v>2020/4/3 5:00:00</c:v>
                </c:pt>
                <c:pt idx="222">
                  <c:v>2020/4/3 6:00:00</c:v>
                </c:pt>
                <c:pt idx="223">
                  <c:v>2020/4/3 7:00:00</c:v>
                </c:pt>
                <c:pt idx="224">
                  <c:v>2020/4/3 8:00:00</c:v>
                </c:pt>
                <c:pt idx="225">
                  <c:v>2020/4/3 9:00:00</c:v>
                </c:pt>
                <c:pt idx="226">
                  <c:v>2020/4/3 10:00:00</c:v>
                </c:pt>
                <c:pt idx="227">
                  <c:v>2020/4/3 11:00:00</c:v>
                </c:pt>
                <c:pt idx="228">
                  <c:v>2020/4/3 12:00:00</c:v>
                </c:pt>
                <c:pt idx="229">
                  <c:v>2020/4/3 13:00:00</c:v>
                </c:pt>
                <c:pt idx="230">
                  <c:v>2020/4/3 14:00:00</c:v>
                </c:pt>
                <c:pt idx="231">
                  <c:v>2020/4/3 15:00:00</c:v>
                </c:pt>
                <c:pt idx="232">
                  <c:v>2020/4/3 16:00:00</c:v>
                </c:pt>
                <c:pt idx="233">
                  <c:v>2020/4/3 17:00:00</c:v>
                </c:pt>
                <c:pt idx="234">
                  <c:v>2020/4/3 18:00:00</c:v>
                </c:pt>
                <c:pt idx="235">
                  <c:v>2020/4/3 19:00:00</c:v>
                </c:pt>
                <c:pt idx="236">
                  <c:v>2020/4/3 20:00:00</c:v>
                </c:pt>
                <c:pt idx="237">
                  <c:v>2020/4/3 21:00:00</c:v>
                </c:pt>
                <c:pt idx="238">
                  <c:v>2020/4/3 22:00:00</c:v>
                </c:pt>
                <c:pt idx="239">
                  <c:v>2020/4/3 23:00:00</c:v>
                </c:pt>
                <c:pt idx="240">
                  <c:v>2020/4/4 0:00:00</c:v>
                </c:pt>
                <c:pt idx="241">
                  <c:v>2020/4/4 1:00:00</c:v>
                </c:pt>
                <c:pt idx="242">
                  <c:v>2020/4/4 2:00:00</c:v>
                </c:pt>
                <c:pt idx="243">
                  <c:v>2020/4/4 3:00:00</c:v>
                </c:pt>
                <c:pt idx="244">
                  <c:v>2020/4/4 4:00:00</c:v>
                </c:pt>
                <c:pt idx="245">
                  <c:v>2020/4/4 5:00:00</c:v>
                </c:pt>
                <c:pt idx="246">
                  <c:v>2020/4/4 6:00:00</c:v>
                </c:pt>
                <c:pt idx="247">
                  <c:v>2020/4/4 7:00:00</c:v>
                </c:pt>
                <c:pt idx="248">
                  <c:v>2020/4/4 8:00:00</c:v>
                </c:pt>
                <c:pt idx="249">
                  <c:v>2020/4/4 9:00:00</c:v>
                </c:pt>
                <c:pt idx="250">
                  <c:v>2020/4/4 10:00:00</c:v>
                </c:pt>
                <c:pt idx="251">
                  <c:v>2020/4/4 11:00:00</c:v>
                </c:pt>
                <c:pt idx="252">
                  <c:v>2020/4/4 12:00:00</c:v>
                </c:pt>
                <c:pt idx="253">
                  <c:v>2020/4/4 13:00:00</c:v>
                </c:pt>
                <c:pt idx="254">
                  <c:v>2020/4/4 14:00:00</c:v>
                </c:pt>
                <c:pt idx="255">
                  <c:v>2020/4/4 15:00:00</c:v>
                </c:pt>
                <c:pt idx="256">
                  <c:v>2020/4/4 16:00:00</c:v>
                </c:pt>
                <c:pt idx="257">
                  <c:v>2020/4/4 17:00:00</c:v>
                </c:pt>
                <c:pt idx="258">
                  <c:v>2020/4/4 18:00:00</c:v>
                </c:pt>
                <c:pt idx="259">
                  <c:v>2020/4/4 19:00:00</c:v>
                </c:pt>
                <c:pt idx="260">
                  <c:v>2020/4/4 20:00:00</c:v>
                </c:pt>
                <c:pt idx="261">
                  <c:v>2020/4/4 21:00:00</c:v>
                </c:pt>
                <c:pt idx="262">
                  <c:v>2020/4/4 22:00:00</c:v>
                </c:pt>
                <c:pt idx="263">
                  <c:v>2020/4/4 23:00:00</c:v>
                </c:pt>
                <c:pt idx="264">
                  <c:v>2020/4/5 0:00:00</c:v>
                </c:pt>
                <c:pt idx="265">
                  <c:v>2020/4/5 1:00:00</c:v>
                </c:pt>
                <c:pt idx="266">
                  <c:v>2020/4/5 2:00:00</c:v>
                </c:pt>
                <c:pt idx="267">
                  <c:v>2020/4/5 3:00:00</c:v>
                </c:pt>
                <c:pt idx="268">
                  <c:v>2020/4/5 4:00:00</c:v>
                </c:pt>
                <c:pt idx="269">
                  <c:v>2020/4/5 5:00:00</c:v>
                </c:pt>
                <c:pt idx="270">
                  <c:v>2020/4/5 6:00:00</c:v>
                </c:pt>
                <c:pt idx="271">
                  <c:v>2020/4/5 7:00:00</c:v>
                </c:pt>
                <c:pt idx="272">
                  <c:v>2020/4/5 8:00:00</c:v>
                </c:pt>
                <c:pt idx="273">
                  <c:v>2020/4/5 9:00:00</c:v>
                </c:pt>
                <c:pt idx="274">
                  <c:v>2020/4/5 10:00:00</c:v>
                </c:pt>
                <c:pt idx="275">
                  <c:v>2020/4/5 11:00:00</c:v>
                </c:pt>
                <c:pt idx="276">
                  <c:v>2020/4/5 12:00:00</c:v>
                </c:pt>
                <c:pt idx="277">
                  <c:v>2020/4/5 13:00:00</c:v>
                </c:pt>
                <c:pt idx="278">
                  <c:v>2020/4/5 14:00:00</c:v>
                </c:pt>
                <c:pt idx="279">
                  <c:v>2020/4/5 15:00:00</c:v>
                </c:pt>
                <c:pt idx="280">
                  <c:v>2020/4/5 16:00:00</c:v>
                </c:pt>
                <c:pt idx="281">
                  <c:v>2020/4/5 17:00:00</c:v>
                </c:pt>
                <c:pt idx="282">
                  <c:v>2020/4/5 18:00:00</c:v>
                </c:pt>
                <c:pt idx="283">
                  <c:v>2020/4/5 19:00:00</c:v>
                </c:pt>
                <c:pt idx="284">
                  <c:v>2020/4/5 20:00:00</c:v>
                </c:pt>
                <c:pt idx="285">
                  <c:v>2020/4/5 21:00:00</c:v>
                </c:pt>
                <c:pt idx="286">
                  <c:v>2020/4/5 22:00:00</c:v>
                </c:pt>
                <c:pt idx="287">
                  <c:v>2020/4/5 23:00:00</c:v>
                </c:pt>
                <c:pt idx="288">
                  <c:v>2020/4/6 0:00:00</c:v>
                </c:pt>
                <c:pt idx="289">
                  <c:v>2020/4/6 1:00:00</c:v>
                </c:pt>
                <c:pt idx="290">
                  <c:v>2020/4/6 2:00:00</c:v>
                </c:pt>
                <c:pt idx="291">
                  <c:v>2020/4/6 3:00:00</c:v>
                </c:pt>
                <c:pt idx="292">
                  <c:v>2020/4/6 4:00:00</c:v>
                </c:pt>
                <c:pt idx="293">
                  <c:v>2020/4/6 5:00:00</c:v>
                </c:pt>
                <c:pt idx="294">
                  <c:v>2020/4/6 6:00:00</c:v>
                </c:pt>
                <c:pt idx="295">
                  <c:v>2020/4/6 7:00:00</c:v>
                </c:pt>
                <c:pt idx="296">
                  <c:v>2020/4/6 8:00:00</c:v>
                </c:pt>
                <c:pt idx="297">
                  <c:v>2020/4/6 9:00:00</c:v>
                </c:pt>
                <c:pt idx="298">
                  <c:v>2020/4/6 10:00:00</c:v>
                </c:pt>
                <c:pt idx="299">
                  <c:v>2020/4/6 11:00:00</c:v>
                </c:pt>
                <c:pt idx="300">
                  <c:v>2020/4/6 12:00:00</c:v>
                </c:pt>
                <c:pt idx="301">
                  <c:v>2020/4/6 13:00:00</c:v>
                </c:pt>
                <c:pt idx="302">
                  <c:v>2020/4/6 14:00:00</c:v>
                </c:pt>
                <c:pt idx="303">
                  <c:v>2020/4/6 15:00:00</c:v>
                </c:pt>
                <c:pt idx="304">
                  <c:v>2020/4/6 16:00:00</c:v>
                </c:pt>
                <c:pt idx="305">
                  <c:v>2020/4/6 17:00:00</c:v>
                </c:pt>
                <c:pt idx="306">
                  <c:v>2020/4/6 18:00:00</c:v>
                </c:pt>
                <c:pt idx="307">
                  <c:v>2020/4/6 19:00:00</c:v>
                </c:pt>
                <c:pt idx="308">
                  <c:v>2020/4/6 20:00:00</c:v>
                </c:pt>
                <c:pt idx="309">
                  <c:v>2020/4/6 21:00:00</c:v>
                </c:pt>
                <c:pt idx="310">
                  <c:v>2020/4/6 22:00:00</c:v>
                </c:pt>
                <c:pt idx="311">
                  <c:v>2020/4/6 23:00:00</c:v>
                </c:pt>
                <c:pt idx="312">
                  <c:v>2020/4/7 0:00:00</c:v>
                </c:pt>
                <c:pt idx="313">
                  <c:v>2020/4/7 1:00:00</c:v>
                </c:pt>
                <c:pt idx="314">
                  <c:v>2020/4/7 2:00:00</c:v>
                </c:pt>
                <c:pt idx="315">
                  <c:v>2020/4/7 3:00:00</c:v>
                </c:pt>
                <c:pt idx="316">
                  <c:v>2020/4/7 4:00:00</c:v>
                </c:pt>
                <c:pt idx="317">
                  <c:v>2020/4/7 5:00:00</c:v>
                </c:pt>
                <c:pt idx="318">
                  <c:v>2020/4/7 6:00:00</c:v>
                </c:pt>
                <c:pt idx="319">
                  <c:v>2020/4/7 7:00:00</c:v>
                </c:pt>
                <c:pt idx="320">
                  <c:v>2020/4/7 8:00:00</c:v>
                </c:pt>
                <c:pt idx="321">
                  <c:v>2020/4/7 9:00:00</c:v>
                </c:pt>
                <c:pt idx="322">
                  <c:v>2020/4/7 10:00:00</c:v>
                </c:pt>
                <c:pt idx="323">
                  <c:v>2020/4/7 11:00:00</c:v>
                </c:pt>
                <c:pt idx="324">
                  <c:v>2020/4/7 12:00:00</c:v>
                </c:pt>
                <c:pt idx="325">
                  <c:v>2020/4/7 13:00:00</c:v>
                </c:pt>
                <c:pt idx="326">
                  <c:v>2020/4/7 14:00:00</c:v>
                </c:pt>
                <c:pt idx="327">
                  <c:v>2020/4/7 15:00:00</c:v>
                </c:pt>
                <c:pt idx="328">
                  <c:v>2020/4/7 16:00:00</c:v>
                </c:pt>
                <c:pt idx="329">
                  <c:v>2020/4/7 17:00:00</c:v>
                </c:pt>
                <c:pt idx="330">
                  <c:v>2020/4/7 18:00:00</c:v>
                </c:pt>
                <c:pt idx="331">
                  <c:v>2020/4/7 19:00:00</c:v>
                </c:pt>
                <c:pt idx="332">
                  <c:v>2020/4/7 20:00:00</c:v>
                </c:pt>
                <c:pt idx="333">
                  <c:v>2020/4/7 21:00:00</c:v>
                </c:pt>
                <c:pt idx="334">
                  <c:v>2020/4/7 22:00:00</c:v>
                </c:pt>
                <c:pt idx="335">
                  <c:v>2020/4/7 23:00:00</c:v>
                </c:pt>
                <c:pt idx="336">
                  <c:v>2020/4/8 0:00:00</c:v>
                </c:pt>
                <c:pt idx="337">
                  <c:v>2020/4/8 1:00:00</c:v>
                </c:pt>
                <c:pt idx="338">
                  <c:v>2020/4/8 2:00:00</c:v>
                </c:pt>
                <c:pt idx="339">
                  <c:v>2020/4/8 3:00:00</c:v>
                </c:pt>
                <c:pt idx="340">
                  <c:v>2020/4/8 4:00:00</c:v>
                </c:pt>
                <c:pt idx="341">
                  <c:v>2020/4/8 5:00:00</c:v>
                </c:pt>
                <c:pt idx="342">
                  <c:v>2020/4/8 6:00:00</c:v>
                </c:pt>
                <c:pt idx="343">
                  <c:v>2020/4/8 7:00:00</c:v>
                </c:pt>
                <c:pt idx="344">
                  <c:v>2020/4/8 8:00:00</c:v>
                </c:pt>
                <c:pt idx="345">
                  <c:v>2020/4/8 9:00:00</c:v>
                </c:pt>
                <c:pt idx="346">
                  <c:v>2020/4/8 10:00:00</c:v>
                </c:pt>
                <c:pt idx="347">
                  <c:v>2020/4/8 11:00:00</c:v>
                </c:pt>
                <c:pt idx="348">
                  <c:v>2020/4/8 12:00:00</c:v>
                </c:pt>
                <c:pt idx="349">
                  <c:v>2020/4/8 13:00:00</c:v>
                </c:pt>
                <c:pt idx="350">
                  <c:v>2020/4/8 14:00:00</c:v>
                </c:pt>
                <c:pt idx="351">
                  <c:v>2020/4/8 15:00:00</c:v>
                </c:pt>
                <c:pt idx="352">
                  <c:v>2020/4/8 16:00:00</c:v>
                </c:pt>
                <c:pt idx="353">
                  <c:v>2020/4/8 17:00:00</c:v>
                </c:pt>
                <c:pt idx="354">
                  <c:v>2020/4/8 18:00:00</c:v>
                </c:pt>
                <c:pt idx="355">
                  <c:v>2020/4/8 19:00:00</c:v>
                </c:pt>
                <c:pt idx="356">
                  <c:v>2020/4/8 20:00:00</c:v>
                </c:pt>
                <c:pt idx="357">
                  <c:v>2020/4/8 21:00:00</c:v>
                </c:pt>
                <c:pt idx="358">
                  <c:v>2020/4/8 22:00:00</c:v>
                </c:pt>
                <c:pt idx="359">
                  <c:v>2020/4/8 23:00:00</c:v>
                </c:pt>
                <c:pt idx="360">
                  <c:v>2020/4/9 0:00:00</c:v>
                </c:pt>
                <c:pt idx="361">
                  <c:v>2020/4/9 1:00:00</c:v>
                </c:pt>
                <c:pt idx="362">
                  <c:v>2020/4/9 2:00:00</c:v>
                </c:pt>
                <c:pt idx="363">
                  <c:v>2020/4/9 3:00:00</c:v>
                </c:pt>
                <c:pt idx="364">
                  <c:v>2020/4/9 4:00:00</c:v>
                </c:pt>
                <c:pt idx="365">
                  <c:v>2020/4/9 5:00:00</c:v>
                </c:pt>
                <c:pt idx="366">
                  <c:v>2020/4/9 6:00:00</c:v>
                </c:pt>
                <c:pt idx="367">
                  <c:v>2020/4/9 7:00:00</c:v>
                </c:pt>
                <c:pt idx="368">
                  <c:v>2020/4/9 8:00:00</c:v>
                </c:pt>
                <c:pt idx="369">
                  <c:v>2020/4/9 9:00:00</c:v>
                </c:pt>
                <c:pt idx="370">
                  <c:v>2020/4/9 10:00:00</c:v>
                </c:pt>
                <c:pt idx="371">
                  <c:v>2020/4/9 11:00:00</c:v>
                </c:pt>
                <c:pt idx="372">
                  <c:v>2020/4/9 12:00:00</c:v>
                </c:pt>
                <c:pt idx="373">
                  <c:v>2020/4/9 13:00:00</c:v>
                </c:pt>
                <c:pt idx="374">
                  <c:v>2020/4/9 14:00:00</c:v>
                </c:pt>
                <c:pt idx="375">
                  <c:v>2020/4/9 15:00:00</c:v>
                </c:pt>
                <c:pt idx="376">
                  <c:v>2020/4/9 16:00:00</c:v>
                </c:pt>
                <c:pt idx="377">
                  <c:v>2020/4/9 17:00:00</c:v>
                </c:pt>
                <c:pt idx="378">
                  <c:v>2020/4/9 18:00:00</c:v>
                </c:pt>
                <c:pt idx="379">
                  <c:v>2020/4/9 19:00:00</c:v>
                </c:pt>
                <c:pt idx="380">
                  <c:v>2020/4/9 20:00:00</c:v>
                </c:pt>
                <c:pt idx="381">
                  <c:v>2020/4/9 21:00:00</c:v>
                </c:pt>
                <c:pt idx="382">
                  <c:v>2020/4/9 22:00:00</c:v>
                </c:pt>
                <c:pt idx="383">
                  <c:v>2020/4/9 23:00:00</c:v>
                </c:pt>
                <c:pt idx="384">
                  <c:v>2020/4/10 0:00:00</c:v>
                </c:pt>
                <c:pt idx="385">
                  <c:v>2020/4/10 1:00:00</c:v>
                </c:pt>
                <c:pt idx="386">
                  <c:v>2020/4/10 2:00:00</c:v>
                </c:pt>
                <c:pt idx="387">
                  <c:v>2020/4/10 3:00:00</c:v>
                </c:pt>
                <c:pt idx="388">
                  <c:v>2020/4/10 4:00:00</c:v>
                </c:pt>
                <c:pt idx="389">
                  <c:v>2020/4/10 5:00:00</c:v>
                </c:pt>
                <c:pt idx="390">
                  <c:v>2020/4/10 6:00:00</c:v>
                </c:pt>
                <c:pt idx="391">
                  <c:v>2020/4/10 7:00:00</c:v>
                </c:pt>
                <c:pt idx="392">
                  <c:v>2020/4/10 8:00:00</c:v>
                </c:pt>
                <c:pt idx="393">
                  <c:v>2020/4/10 9:00:00</c:v>
                </c:pt>
                <c:pt idx="394">
                  <c:v>2020/4/10 10:00:00</c:v>
                </c:pt>
                <c:pt idx="395">
                  <c:v>2020/4/10 11:00:00</c:v>
                </c:pt>
                <c:pt idx="396">
                  <c:v>2020/4/10 12:00:00</c:v>
                </c:pt>
                <c:pt idx="397">
                  <c:v>2020/4/10 13:00:00</c:v>
                </c:pt>
                <c:pt idx="398">
                  <c:v>2020/4/10 14:00:00</c:v>
                </c:pt>
                <c:pt idx="399">
                  <c:v>2020/4/10 15:00:00</c:v>
                </c:pt>
                <c:pt idx="400">
                  <c:v>2020/4/10 16:00:00</c:v>
                </c:pt>
                <c:pt idx="401">
                  <c:v>2020/4/10 17:00:00</c:v>
                </c:pt>
                <c:pt idx="402">
                  <c:v>2020/4/10 18:00:00</c:v>
                </c:pt>
                <c:pt idx="403">
                  <c:v>2020/4/10 19:00:00</c:v>
                </c:pt>
                <c:pt idx="404">
                  <c:v>2020/4/10 20:00:00</c:v>
                </c:pt>
                <c:pt idx="405">
                  <c:v>2020/4/10 21:00:00</c:v>
                </c:pt>
                <c:pt idx="406">
                  <c:v>2020/4/10 22:00:00</c:v>
                </c:pt>
                <c:pt idx="407">
                  <c:v>2020/4/10 23:00:00</c:v>
                </c:pt>
                <c:pt idx="408">
                  <c:v>2020/4/11 0:00:00</c:v>
                </c:pt>
                <c:pt idx="409">
                  <c:v>2020/4/11 1:00:00</c:v>
                </c:pt>
                <c:pt idx="410">
                  <c:v>2020/4/11 2:00:00</c:v>
                </c:pt>
                <c:pt idx="411">
                  <c:v>2020/4/11 3:00:00</c:v>
                </c:pt>
                <c:pt idx="412">
                  <c:v>2020/4/11 4:00:00</c:v>
                </c:pt>
                <c:pt idx="413">
                  <c:v>2020/4/11 5:00:00</c:v>
                </c:pt>
                <c:pt idx="414">
                  <c:v>2020/4/11 6:00:00</c:v>
                </c:pt>
                <c:pt idx="415">
                  <c:v>2020/4/11 7:00:00</c:v>
                </c:pt>
                <c:pt idx="416">
                  <c:v>2020/4/11 8:00:00</c:v>
                </c:pt>
                <c:pt idx="417">
                  <c:v>2020/4/11 9:00:00</c:v>
                </c:pt>
                <c:pt idx="418">
                  <c:v>2020/4/11 10:00:00</c:v>
                </c:pt>
                <c:pt idx="419">
                  <c:v>2020/4/11 11:00:00</c:v>
                </c:pt>
                <c:pt idx="420">
                  <c:v>2020/4/11 12:00:00</c:v>
                </c:pt>
                <c:pt idx="421">
                  <c:v>2020/4/11 13:00:00</c:v>
                </c:pt>
                <c:pt idx="422">
                  <c:v>2020/4/11 14:00:00</c:v>
                </c:pt>
                <c:pt idx="423">
                  <c:v>2020/4/11 15:00:00</c:v>
                </c:pt>
                <c:pt idx="424">
                  <c:v>2020/4/11 16:00:00</c:v>
                </c:pt>
                <c:pt idx="425">
                  <c:v>2020/4/11 17:00:00</c:v>
                </c:pt>
                <c:pt idx="426">
                  <c:v>2020/4/11 18:00:00</c:v>
                </c:pt>
                <c:pt idx="427">
                  <c:v>2020/4/11 19:00:00</c:v>
                </c:pt>
                <c:pt idx="428">
                  <c:v>2020/4/11 20:00:00</c:v>
                </c:pt>
                <c:pt idx="429">
                  <c:v>2020/4/11 21:00:00</c:v>
                </c:pt>
                <c:pt idx="430">
                  <c:v>2020/4/11 22:00:00</c:v>
                </c:pt>
                <c:pt idx="431">
                  <c:v>2020/4/11 23:00:00</c:v>
                </c:pt>
                <c:pt idx="432">
                  <c:v>2020/4/12 0:00:00</c:v>
                </c:pt>
                <c:pt idx="433">
                  <c:v>2020/4/12 1:00:00</c:v>
                </c:pt>
                <c:pt idx="434">
                  <c:v>2020/4/12 2:00:00</c:v>
                </c:pt>
                <c:pt idx="435">
                  <c:v>2020/4/12 3:00:00</c:v>
                </c:pt>
                <c:pt idx="436">
                  <c:v>2020/4/12 4:00:00</c:v>
                </c:pt>
                <c:pt idx="437">
                  <c:v>2020/4/12 5:00:00</c:v>
                </c:pt>
                <c:pt idx="438">
                  <c:v>2020/4/12 6:00:00</c:v>
                </c:pt>
                <c:pt idx="439">
                  <c:v>2020/4/12 7:00:00</c:v>
                </c:pt>
                <c:pt idx="440">
                  <c:v>2020/4/12 8:00:00</c:v>
                </c:pt>
                <c:pt idx="441">
                  <c:v>2020/4/12 9:00:00</c:v>
                </c:pt>
                <c:pt idx="442">
                  <c:v>2020/4/12 10:00:00</c:v>
                </c:pt>
                <c:pt idx="443">
                  <c:v>2020/4/12 11:00:00</c:v>
                </c:pt>
                <c:pt idx="444">
                  <c:v>2020/4/12 12:00:00</c:v>
                </c:pt>
                <c:pt idx="445">
                  <c:v>2020/4/12 13:00:00</c:v>
                </c:pt>
                <c:pt idx="446">
                  <c:v>2020/4/12 14:00:00</c:v>
                </c:pt>
                <c:pt idx="447">
                  <c:v>2020/4/12 15:00:00</c:v>
                </c:pt>
                <c:pt idx="448">
                  <c:v>2020/4/12 16:00:00</c:v>
                </c:pt>
                <c:pt idx="449">
                  <c:v>2020/4/12 17:00:00</c:v>
                </c:pt>
                <c:pt idx="450">
                  <c:v>2020/4/12 18:00:00</c:v>
                </c:pt>
                <c:pt idx="451">
                  <c:v>2020/4/12 19:00:00</c:v>
                </c:pt>
                <c:pt idx="452">
                  <c:v>2020/4/12 20:00:00</c:v>
                </c:pt>
                <c:pt idx="453">
                  <c:v>2020/4/12 21:00:00</c:v>
                </c:pt>
                <c:pt idx="454">
                  <c:v>2020/4/12 22:00:00</c:v>
                </c:pt>
                <c:pt idx="455">
                  <c:v>2020/4/12 23:00:00</c:v>
                </c:pt>
                <c:pt idx="456">
                  <c:v>2020/4/13 0:00:00</c:v>
                </c:pt>
                <c:pt idx="457">
                  <c:v>2020/4/13 1:00:00</c:v>
                </c:pt>
                <c:pt idx="458">
                  <c:v>2020/4/13 2:00:00</c:v>
                </c:pt>
                <c:pt idx="459">
                  <c:v>2020/4/13 3:00:00</c:v>
                </c:pt>
                <c:pt idx="460">
                  <c:v>2020/4/13 4:00:00</c:v>
                </c:pt>
                <c:pt idx="461">
                  <c:v>2020/4/13 5:00:00</c:v>
                </c:pt>
                <c:pt idx="462">
                  <c:v>2020/4/13 6:00:00</c:v>
                </c:pt>
                <c:pt idx="463">
                  <c:v>2020/4/13 7:00:00</c:v>
                </c:pt>
                <c:pt idx="464">
                  <c:v>2020/4/13 8:00:00</c:v>
                </c:pt>
                <c:pt idx="465">
                  <c:v>2020/4/13 9:00:00</c:v>
                </c:pt>
                <c:pt idx="466">
                  <c:v>2020/4/13 10:00:00</c:v>
                </c:pt>
                <c:pt idx="467">
                  <c:v>2020/4/13 11:00:00</c:v>
                </c:pt>
                <c:pt idx="468">
                  <c:v>2020/4/13 12:00:00</c:v>
                </c:pt>
                <c:pt idx="469">
                  <c:v>2020/4/13 13:00:00</c:v>
                </c:pt>
                <c:pt idx="470">
                  <c:v>2020/4/13 14:00:00</c:v>
                </c:pt>
                <c:pt idx="471">
                  <c:v>2020/4/13 15:00:00</c:v>
                </c:pt>
                <c:pt idx="472">
                  <c:v>2020/4/13 16:00:00</c:v>
                </c:pt>
                <c:pt idx="473">
                  <c:v>2020/4/13 17:00:00</c:v>
                </c:pt>
                <c:pt idx="474">
                  <c:v>2020/4/13 18:00:00</c:v>
                </c:pt>
                <c:pt idx="475">
                  <c:v>2020/4/13 19:00:00</c:v>
                </c:pt>
                <c:pt idx="476">
                  <c:v>2020/4/13 20:00:00</c:v>
                </c:pt>
                <c:pt idx="477">
                  <c:v>2020/4/13 21:00:00</c:v>
                </c:pt>
                <c:pt idx="478">
                  <c:v>2020/4/13 22:00:00</c:v>
                </c:pt>
                <c:pt idx="479">
                  <c:v>2020/4/13 23:00:00</c:v>
                </c:pt>
                <c:pt idx="480">
                  <c:v>2020/4/14 0:00:00</c:v>
                </c:pt>
                <c:pt idx="481">
                  <c:v>2020/4/14 1:00:00</c:v>
                </c:pt>
                <c:pt idx="482">
                  <c:v>2020/4/14 2:00:00</c:v>
                </c:pt>
                <c:pt idx="483">
                  <c:v>2020/4/14 3:00:00</c:v>
                </c:pt>
                <c:pt idx="484">
                  <c:v>2020/4/14 4:00:00</c:v>
                </c:pt>
                <c:pt idx="485">
                  <c:v>2020/4/14 5:00:00</c:v>
                </c:pt>
                <c:pt idx="486">
                  <c:v>2020/4/14 6:00:00</c:v>
                </c:pt>
                <c:pt idx="487">
                  <c:v>2020/4/14 7:00:00</c:v>
                </c:pt>
                <c:pt idx="488">
                  <c:v>2020/4/14 8:00:00</c:v>
                </c:pt>
                <c:pt idx="489">
                  <c:v>2020/4/14 9:00:00</c:v>
                </c:pt>
                <c:pt idx="490">
                  <c:v>2020/4/14 10:00:00</c:v>
                </c:pt>
                <c:pt idx="491">
                  <c:v>2020/4/14 11:00:00</c:v>
                </c:pt>
                <c:pt idx="492">
                  <c:v>2020/4/14 12:00:00</c:v>
                </c:pt>
                <c:pt idx="493">
                  <c:v>2020/4/14 13:00:00</c:v>
                </c:pt>
                <c:pt idx="494">
                  <c:v>2020/4/14 14:00:00</c:v>
                </c:pt>
                <c:pt idx="495">
                  <c:v>2020/4/14 15:00:00</c:v>
                </c:pt>
                <c:pt idx="496">
                  <c:v>2020/4/14 16:00:00</c:v>
                </c:pt>
                <c:pt idx="497">
                  <c:v>2020/4/14 17:00:00</c:v>
                </c:pt>
                <c:pt idx="498">
                  <c:v>2020/4/14 18:00:00</c:v>
                </c:pt>
                <c:pt idx="499">
                  <c:v>2020/4/14 19:00:00</c:v>
                </c:pt>
                <c:pt idx="500">
                  <c:v>2020/4/14 20:00:00</c:v>
                </c:pt>
                <c:pt idx="501">
                  <c:v>2020/4/14 21:00:00</c:v>
                </c:pt>
                <c:pt idx="502">
                  <c:v>2020/4/14 22:00:00</c:v>
                </c:pt>
                <c:pt idx="503">
                  <c:v>2020/4/14 23:00:00</c:v>
                </c:pt>
                <c:pt idx="504">
                  <c:v>2020/4/15 0:00:00</c:v>
                </c:pt>
                <c:pt idx="505">
                  <c:v>2020/4/15 1:00:00</c:v>
                </c:pt>
                <c:pt idx="506">
                  <c:v>2020/4/15 2:00:00</c:v>
                </c:pt>
                <c:pt idx="507">
                  <c:v>2020/4/15 3:00:00</c:v>
                </c:pt>
                <c:pt idx="508">
                  <c:v>2020/4/15 4:00:00</c:v>
                </c:pt>
                <c:pt idx="509">
                  <c:v>2020/4/15 5:00:00</c:v>
                </c:pt>
                <c:pt idx="510">
                  <c:v>2020/4/15 6:00:00</c:v>
                </c:pt>
                <c:pt idx="511">
                  <c:v>2020/4/15 7:00:00</c:v>
                </c:pt>
                <c:pt idx="512">
                  <c:v>2020/4/15 8:00:00</c:v>
                </c:pt>
                <c:pt idx="513">
                  <c:v>2020/4/15 9:00:00</c:v>
                </c:pt>
                <c:pt idx="514">
                  <c:v>2020/4/15 10:00:00</c:v>
                </c:pt>
                <c:pt idx="515">
                  <c:v>2020/4/15 11:00:00</c:v>
                </c:pt>
                <c:pt idx="516">
                  <c:v>2020/4/15 12:00:00</c:v>
                </c:pt>
                <c:pt idx="517">
                  <c:v>2020/4/15 13:00:00</c:v>
                </c:pt>
                <c:pt idx="518">
                  <c:v>2020/4/15 14:00:00</c:v>
                </c:pt>
                <c:pt idx="519">
                  <c:v>2020/4/15 15:00:00</c:v>
                </c:pt>
                <c:pt idx="520">
                  <c:v>2020/4/15 16:00:00</c:v>
                </c:pt>
                <c:pt idx="521">
                  <c:v>2020/4/15 17:00:00</c:v>
                </c:pt>
                <c:pt idx="522">
                  <c:v>2020/4/15 18:00:00</c:v>
                </c:pt>
                <c:pt idx="523">
                  <c:v>2020/4/15 19:00:00</c:v>
                </c:pt>
                <c:pt idx="524">
                  <c:v>2020/4/15 20:00:00</c:v>
                </c:pt>
                <c:pt idx="525">
                  <c:v>2020/4/15 21:00:00</c:v>
                </c:pt>
                <c:pt idx="526">
                  <c:v>2020/4/15 22:00:00</c:v>
                </c:pt>
                <c:pt idx="527">
                  <c:v>2020/4/15 23:00:00</c:v>
                </c:pt>
                <c:pt idx="528">
                  <c:v>2020/4/16 0:00:00</c:v>
                </c:pt>
                <c:pt idx="529">
                  <c:v>2020/4/16 1:00:00</c:v>
                </c:pt>
                <c:pt idx="530">
                  <c:v>2020/4/16 2:00:00</c:v>
                </c:pt>
                <c:pt idx="531">
                  <c:v>2020/4/16 3:00:00</c:v>
                </c:pt>
                <c:pt idx="532">
                  <c:v>2020/4/16 4:00:00</c:v>
                </c:pt>
                <c:pt idx="533">
                  <c:v>2020/4/16 5:00:00</c:v>
                </c:pt>
                <c:pt idx="534">
                  <c:v>2020/4/16 6:00:00</c:v>
                </c:pt>
                <c:pt idx="535">
                  <c:v>2020/4/16 7:00:00</c:v>
                </c:pt>
                <c:pt idx="536">
                  <c:v>2020/4/16 8:00:00</c:v>
                </c:pt>
                <c:pt idx="537">
                  <c:v>2020/4/16 9:00:00</c:v>
                </c:pt>
                <c:pt idx="538">
                  <c:v>2020/4/16 10:00:00</c:v>
                </c:pt>
                <c:pt idx="539">
                  <c:v>2020/4/16 11:00:00</c:v>
                </c:pt>
                <c:pt idx="540">
                  <c:v>2020/4/16 12:00:00</c:v>
                </c:pt>
                <c:pt idx="541">
                  <c:v>2020/4/16 13:00:00</c:v>
                </c:pt>
                <c:pt idx="542">
                  <c:v>2020/4/16 14:00:00</c:v>
                </c:pt>
                <c:pt idx="543">
                  <c:v>2020/4/16 15:00:00</c:v>
                </c:pt>
                <c:pt idx="544">
                  <c:v>2020/4/16 16:00:00</c:v>
                </c:pt>
                <c:pt idx="545">
                  <c:v>2020/4/16 17:00:00</c:v>
                </c:pt>
                <c:pt idx="546">
                  <c:v>2020/4/16 18:00:00</c:v>
                </c:pt>
                <c:pt idx="547">
                  <c:v>2020/4/16 19:00:00</c:v>
                </c:pt>
                <c:pt idx="548">
                  <c:v>2020/4/16 20:00:00</c:v>
                </c:pt>
                <c:pt idx="549">
                  <c:v>2020/4/16 21:00:00</c:v>
                </c:pt>
                <c:pt idx="550">
                  <c:v>2020/4/16 22:00:00</c:v>
                </c:pt>
                <c:pt idx="551">
                  <c:v>2020/4/16 23:00:00</c:v>
                </c:pt>
                <c:pt idx="552">
                  <c:v>2020/4/17 0:00:00</c:v>
                </c:pt>
                <c:pt idx="553">
                  <c:v>2020/4/17 1:00:00</c:v>
                </c:pt>
                <c:pt idx="554">
                  <c:v>2020/4/17 2:00:00</c:v>
                </c:pt>
                <c:pt idx="555">
                  <c:v>2020/4/17 3:00:00</c:v>
                </c:pt>
                <c:pt idx="556">
                  <c:v>2020/4/17 4:00:00</c:v>
                </c:pt>
                <c:pt idx="557">
                  <c:v>2020/4/17 5:00:00</c:v>
                </c:pt>
                <c:pt idx="558">
                  <c:v>2020/4/17 6:00:00</c:v>
                </c:pt>
                <c:pt idx="559">
                  <c:v>2020/4/17 7:00:00</c:v>
                </c:pt>
                <c:pt idx="560">
                  <c:v>2020/4/17 8:00:00</c:v>
                </c:pt>
                <c:pt idx="561">
                  <c:v>2020/4/17 9:00:00</c:v>
                </c:pt>
                <c:pt idx="562">
                  <c:v>2020/4/17 10:00:00</c:v>
                </c:pt>
                <c:pt idx="563">
                  <c:v>2020/4/17 11:00:00</c:v>
                </c:pt>
                <c:pt idx="564">
                  <c:v>2020/4/17 12:00:00</c:v>
                </c:pt>
                <c:pt idx="565">
                  <c:v>2020/4/17 13:00:00</c:v>
                </c:pt>
                <c:pt idx="566">
                  <c:v>2020/4/17 14:00:00</c:v>
                </c:pt>
                <c:pt idx="567">
                  <c:v>2020/4/17 15:00:00</c:v>
                </c:pt>
                <c:pt idx="568">
                  <c:v>2020/4/17 16:00:00</c:v>
                </c:pt>
                <c:pt idx="569">
                  <c:v>2020/4/17 17:00:00</c:v>
                </c:pt>
                <c:pt idx="570">
                  <c:v>2020/4/17 18:00:00</c:v>
                </c:pt>
                <c:pt idx="571">
                  <c:v>2020/4/17 19:00:00</c:v>
                </c:pt>
                <c:pt idx="572">
                  <c:v>2020/4/17 20:00:00</c:v>
                </c:pt>
                <c:pt idx="573">
                  <c:v>2020/4/17 21:00:00</c:v>
                </c:pt>
                <c:pt idx="574">
                  <c:v>2020/4/17 22:00:00</c:v>
                </c:pt>
                <c:pt idx="575">
                  <c:v>2020/4/17 23:00:00</c:v>
                </c:pt>
                <c:pt idx="576">
                  <c:v>2020/4/18 0:00:00</c:v>
                </c:pt>
                <c:pt idx="577">
                  <c:v>2020/4/18 1:00:00</c:v>
                </c:pt>
                <c:pt idx="578">
                  <c:v>2020/4/18 2:00:00</c:v>
                </c:pt>
                <c:pt idx="579">
                  <c:v>2020/4/18 3:00:00</c:v>
                </c:pt>
                <c:pt idx="580">
                  <c:v>2020/4/18 4:00:00</c:v>
                </c:pt>
                <c:pt idx="581">
                  <c:v>2020/4/18 5:00:00</c:v>
                </c:pt>
                <c:pt idx="582">
                  <c:v>2020/4/18 6:00:00</c:v>
                </c:pt>
                <c:pt idx="583">
                  <c:v>2020/4/18 7:00:00</c:v>
                </c:pt>
                <c:pt idx="584">
                  <c:v>2020/4/18 8:00:00</c:v>
                </c:pt>
                <c:pt idx="585">
                  <c:v>2020/4/18 9:00:00</c:v>
                </c:pt>
                <c:pt idx="586">
                  <c:v>2020/4/18 10:00:00</c:v>
                </c:pt>
                <c:pt idx="587">
                  <c:v>2020/4/18 11:00:00</c:v>
                </c:pt>
                <c:pt idx="588">
                  <c:v>2020/4/18 12:00:00</c:v>
                </c:pt>
                <c:pt idx="589">
                  <c:v>2020/4/18 13:00:00</c:v>
                </c:pt>
                <c:pt idx="590">
                  <c:v>2020/4/18 14:00:00</c:v>
                </c:pt>
                <c:pt idx="591">
                  <c:v>2020/4/18 15:00:00</c:v>
                </c:pt>
                <c:pt idx="592">
                  <c:v>2020/4/18 16:00:00</c:v>
                </c:pt>
                <c:pt idx="593">
                  <c:v>2020/4/18 17:00:00</c:v>
                </c:pt>
                <c:pt idx="594">
                  <c:v>2020/4/18 18:00:00</c:v>
                </c:pt>
                <c:pt idx="595">
                  <c:v>2020/4/18 19:00:00</c:v>
                </c:pt>
                <c:pt idx="596">
                  <c:v>2020/4/18 20:00:00</c:v>
                </c:pt>
                <c:pt idx="597">
                  <c:v>2020/4/18 21:00:00</c:v>
                </c:pt>
                <c:pt idx="598">
                  <c:v>2020/4/18 22:00:00</c:v>
                </c:pt>
                <c:pt idx="599">
                  <c:v>2020/4/18 23:00:00</c:v>
                </c:pt>
                <c:pt idx="600">
                  <c:v>2020/4/19 0:00:00</c:v>
                </c:pt>
                <c:pt idx="601">
                  <c:v>2020/4/19 1:00:00</c:v>
                </c:pt>
                <c:pt idx="602">
                  <c:v>2020/4/19 2:00:00</c:v>
                </c:pt>
                <c:pt idx="603">
                  <c:v>2020/4/19 3:00:00</c:v>
                </c:pt>
                <c:pt idx="604">
                  <c:v>2020/4/19 4:00:00</c:v>
                </c:pt>
                <c:pt idx="605">
                  <c:v>2020/4/19 5:00:00</c:v>
                </c:pt>
                <c:pt idx="606">
                  <c:v>2020/4/19 6:00:00</c:v>
                </c:pt>
                <c:pt idx="607">
                  <c:v>2020/4/19 7:00:00</c:v>
                </c:pt>
                <c:pt idx="608">
                  <c:v>2020/4/19 8:00:00</c:v>
                </c:pt>
                <c:pt idx="609">
                  <c:v>2020/4/19 9:00:00</c:v>
                </c:pt>
                <c:pt idx="610">
                  <c:v>2020/4/19 10:00:00</c:v>
                </c:pt>
                <c:pt idx="611">
                  <c:v>2020/4/19 11:00:00</c:v>
                </c:pt>
                <c:pt idx="612">
                  <c:v>2020/4/19 12:00:00</c:v>
                </c:pt>
                <c:pt idx="613">
                  <c:v>2020/4/19 13:00:00</c:v>
                </c:pt>
                <c:pt idx="614">
                  <c:v>2020/4/19 14:00:00</c:v>
                </c:pt>
                <c:pt idx="615">
                  <c:v>2020/4/19 15:00:00</c:v>
                </c:pt>
                <c:pt idx="616">
                  <c:v>2020/4/19 16:00:00</c:v>
                </c:pt>
                <c:pt idx="617">
                  <c:v>2020/4/19 17:00:00</c:v>
                </c:pt>
                <c:pt idx="618">
                  <c:v>2020/4/19 18:00:00</c:v>
                </c:pt>
                <c:pt idx="619">
                  <c:v>2020/4/19 19:00:00</c:v>
                </c:pt>
                <c:pt idx="620">
                  <c:v>2020/4/19 20:00:00</c:v>
                </c:pt>
                <c:pt idx="621">
                  <c:v>2020/4/19 21:00:00</c:v>
                </c:pt>
                <c:pt idx="622">
                  <c:v>2020/4/19 22:00:00</c:v>
                </c:pt>
                <c:pt idx="623">
                  <c:v>2020/4/19 23:00:00</c:v>
                </c:pt>
                <c:pt idx="624">
                  <c:v>2020/4/20 0:00:00</c:v>
                </c:pt>
                <c:pt idx="625">
                  <c:v>2020/4/20 1:00:00</c:v>
                </c:pt>
                <c:pt idx="626">
                  <c:v>2020/4/20 2:00:00</c:v>
                </c:pt>
                <c:pt idx="627">
                  <c:v>2020/4/20 3:00:00</c:v>
                </c:pt>
                <c:pt idx="628">
                  <c:v>2020/4/20 4:00:00</c:v>
                </c:pt>
                <c:pt idx="629">
                  <c:v>2020/4/20 5:00:00</c:v>
                </c:pt>
                <c:pt idx="630">
                  <c:v>2020/4/20 6:00:00</c:v>
                </c:pt>
                <c:pt idx="631">
                  <c:v>2020/4/20 7:00:00</c:v>
                </c:pt>
                <c:pt idx="632">
                  <c:v>2020/4/20 8:00:00</c:v>
                </c:pt>
                <c:pt idx="633">
                  <c:v>2020/4/20 9:00:00</c:v>
                </c:pt>
                <c:pt idx="634">
                  <c:v>2020/4/20 10:00:00</c:v>
                </c:pt>
                <c:pt idx="635">
                  <c:v>2020/4/20 11:00:00</c:v>
                </c:pt>
                <c:pt idx="636">
                  <c:v>2020/4/20 12:00:00</c:v>
                </c:pt>
                <c:pt idx="637">
                  <c:v>2020/4/20 13:00:00</c:v>
                </c:pt>
                <c:pt idx="638">
                  <c:v>2020/4/20 14:00:00</c:v>
                </c:pt>
                <c:pt idx="639">
                  <c:v>2020/4/20 15:00:00</c:v>
                </c:pt>
                <c:pt idx="640">
                  <c:v>2020/4/20 16:00:00</c:v>
                </c:pt>
                <c:pt idx="641">
                  <c:v>2020/4/20 17:00:00</c:v>
                </c:pt>
                <c:pt idx="642">
                  <c:v>2020/4/20 18:00:00</c:v>
                </c:pt>
                <c:pt idx="643">
                  <c:v>2020/4/20 19:00:00</c:v>
                </c:pt>
                <c:pt idx="644">
                  <c:v>2020/4/20 20:00:00</c:v>
                </c:pt>
                <c:pt idx="645">
                  <c:v>2020/4/20 21:00:00</c:v>
                </c:pt>
                <c:pt idx="646">
                  <c:v>2020/4/20 22:00:00</c:v>
                </c:pt>
                <c:pt idx="647">
                  <c:v>2020/4/20 23:00:00</c:v>
                </c:pt>
                <c:pt idx="648">
                  <c:v>2020/4/21 0:00:00</c:v>
                </c:pt>
                <c:pt idx="649">
                  <c:v>2020/4/21 1:00:00</c:v>
                </c:pt>
                <c:pt idx="650">
                  <c:v>2020/4/21 2:00:00</c:v>
                </c:pt>
                <c:pt idx="651">
                  <c:v>2020/4/21 3:00:00</c:v>
                </c:pt>
                <c:pt idx="652">
                  <c:v>2020/4/21 4:00:00</c:v>
                </c:pt>
                <c:pt idx="653">
                  <c:v>2020/4/21 5:00:00</c:v>
                </c:pt>
                <c:pt idx="654">
                  <c:v>2020/4/21 6:00:00</c:v>
                </c:pt>
                <c:pt idx="655">
                  <c:v>2020/4/21 7:00:00</c:v>
                </c:pt>
                <c:pt idx="656">
                  <c:v>2020/4/21 8:00:00</c:v>
                </c:pt>
                <c:pt idx="657">
                  <c:v>2020/4/21 9:00:00</c:v>
                </c:pt>
                <c:pt idx="658">
                  <c:v>2020/4/21 10:00:00</c:v>
                </c:pt>
                <c:pt idx="659">
                  <c:v>2020/4/21 11:00:00</c:v>
                </c:pt>
                <c:pt idx="660">
                  <c:v>2020/4/21 12:00:00</c:v>
                </c:pt>
                <c:pt idx="661">
                  <c:v>2020/4/21 13:00:00</c:v>
                </c:pt>
                <c:pt idx="662">
                  <c:v>2020/4/21 14:00:00</c:v>
                </c:pt>
                <c:pt idx="663">
                  <c:v>2020/4/21 15:00:00</c:v>
                </c:pt>
                <c:pt idx="664">
                  <c:v>2020/4/21 16:00:00</c:v>
                </c:pt>
                <c:pt idx="665">
                  <c:v>2020/4/21 17:00:00</c:v>
                </c:pt>
                <c:pt idx="666">
                  <c:v>2020/4/21 18:00:00</c:v>
                </c:pt>
                <c:pt idx="667">
                  <c:v>2020/4/21 19:00:00</c:v>
                </c:pt>
                <c:pt idx="668">
                  <c:v>2020/4/21 20:00:00</c:v>
                </c:pt>
                <c:pt idx="669">
                  <c:v>2020/4/21 21:00:00</c:v>
                </c:pt>
                <c:pt idx="670">
                  <c:v>2020/4/21 22:00:00</c:v>
                </c:pt>
                <c:pt idx="671">
                  <c:v>2020/4/21 23:00:00</c:v>
                </c:pt>
                <c:pt idx="672">
                  <c:v>2020/4/22 0:00:00</c:v>
                </c:pt>
                <c:pt idx="673">
                  <c:v>2020/4/22 1:00:00</c:v>
                </c:pt>
                <c:pt idx="674">
                  <c:v>2020/4/22 2:00:00</c:v>
                </c:pt>
                <c:pt idx="675">
                  <c:v>2020/4/22 3:00:00</c:v>
                </c:pt>
                <c:pt idx="676">
                  <c:v>2020/4/22 4:00:00</c:v>
                </c:pt>
                <c:pt idx="677">
                  <c:v>2020/4/22 5:00:00</c:v>
                </c:pt>
                <c:pt idx="678">
                  <c:v>2020/4/22 6:00:00</c:v>
                </c:pt>
                <c:pt idx="679">
                  <c:v>2020/4/22 7:00:00</c:v>
                </c:pt>
                <c:pt idx="680">
                  <c:v>2020/4/22 8:00:00</c:v>
                </c:pt>
                <c:pt idx="681">
                  <c:v>2020/4/22 9:00:00</c:v>
                </c:pt>
                <c:pt idx="682">
                  <c:v>2020/4/22 10:00:00</c:v>
                </c:pt>
                <c:pt idx="683">
                  <c:v>2020/4/22 11:00:00</c:v>
                </c:pt>
                <c:pt idx="684">
                  <c:v>2020/4/22 12:00:00</c:v>
                </c:pt>
                <c:pt idx="685">
                  <c:v>2020/4/22 13:00:00</c:v>
                </c:pt>
                <c:pt idx="686">
                  <c:v>2020/4/22 14:00:00</c:v>
                </c:pt>
                <c:pt idx="687">
                  <c:v>2020/4/22 15:00:00</c:v>
                </c:pt>
                <c:pt idx="688">
                  <c:v>2020/4/22 16:00:00</c:v>
                </c:pt>
                <c:pt idx="689">
                  <c:v>2020/4/22 17:00:00</c:v>
                </c:pt>
                <c:pt idx="690">
                  <c:v>2020/4/22 18:00:00</c:v>
                </c:pt>
                <c:pt idx="691">
                  <c:v>2020/4/22 19:00:00</c:v>
                </c:pt>
                <c:pt idx="692">
                  <c:v>2020/4/22 20:00:00</c:v>
                </c:pt>
                <c:pt idx="693">
                  <c:v>2020/4/22 21:00:00</c:v>
                </c:pt>
                <c:pt idx="694">
                  <c:v>2020/4/22 22:00:00</c:v>
                </c:pt>
                <c:pt idx="695">
                  <c:v>2020/4/22 23:00:00</c:v>
                </c:pt>
                <c:pt idx="696">
                  <c:v>2020/4/23 0:00:00</c:v>
                </c:pt>
                <c:pt idx="697">
                  <c:v>2020/4/23 1:00:00</c:v>
                </c:pt>
                <c:pt idx="698">
                  <c:v>2020/4/23 2:00:00</c:v>
                </c:pt>
                <c:pt idx="699">
                  <c:v>2020/4/23 3:00:00</c:v>
                </c:pt>
                <c:pt idx="700">
                  <c:v>2020/4/23 4:00:00</c:v>
                </c:pt>
                <c:pt idx="701">
                  <c:v>2020/4/23 5:00:00</c:v>
                </c:pt>
                <c:pt idx="702">
                  <c:v>2020/4/23 6:00:00</c:v>
                </c:pt>
                <c:pt idx="703">
                  <c:v>2020/4/23 7:00:00</c:v>
                </c:pt>
                <c:pt idx="704">
                  <c:v>2020/4/23 8:00:00</c:v>
                </c:pt>
                <c:pt idx="705">
                  <c:v>2020/4/23 9:00:00</c:v>
                </c:pt>
                <c:pt idx="706">
                  <c:v>2020/4/23 10:00:00</c:v>
                </c:pt>
                <c:pt idx="707">
                  <c:v>2020/4/23 11:00:00</c:v>
                </c:pt>
                <c:pt idx="708">
                  <c:v>2020/4/23 12:00:00</c:v>
                </c:pt>
                <c:pt idx="709">
                  <c:v>2020/4/23 13:00:00</c:v>
                </c:pt>
                <c:pt idx="710">
                  <c:v>2020/4/23 14:00:00</c:v>
                </c:pt>
                <c:pt idx="711">
                  <c:v>2020/4/23 15:00:00</c:v>
                </c:pt>
                <c:pt idx="712">
                  <c:v>2020/4/23 16:00:00</c:v>
                </c:pt>
                <c:pt idx="713">
                  <c:v>2020/4/23 17:00:00</c:v>
                </c:pt>
                <c:pt idx="714">
                  <c:v>2020/4/23 18:00:00</c:v>
                </c:pt>
                <c:pt idx="715">
                  <c:v>2020/4/23 19:00:00</c:v>
                </c:pt>
                <c:pt idx="716">
                  <c:v>2020/4/23 20:00:00</c:v>
                </c:pt>
                <c:pt idx="717">
                  <c:v>2020/4/23 21:00:00</c:v>
                </c:pt>
                <c:pt idx="718">
                  <c:v>2020/4/23 22:00:00</c:v>
                </c:pt>
                <c:pt idx="719">
                  <c:v>2020/4/23 23:00:00</c:v>
                </c:pt>
                <c:pt idx="720">
                  <c:v>2020/4/24 0:00:00</c:v>
                </c:pt>
                <c:pt idx="721">
                  <c:v>2020/4/24 1:00:00</c:v>
                </c:pt>
                <c:pt idx="722">
                  <c:v>2020/4/24 2:00:00</c:v>
                </c:pt>
                <c:pt idx="723">
                  <c:v>2020/4/24 3:00:00</c:v>
                </c:pt>
                <c:pt idx="724">
                  <c:v>2020/4/24 4:00:00</c:v>
                </c:pt>
                <c:pt idx="725">
                  <c:v>2020/4/24 5:00:00</c:v>
                </c:pt>
                <c:pt idx="726">
                  <c:v>2020/4/24 6:00:00</c:v>
                </c:pt>
                <c:pt idx="727">
                  <c:v>2020/4/24 7:00:00</c:v>
                </c:pt>
                <c:pt idx="728">
                  <c:v>2020/4/24 8:00:00</c:v>
                </c:pt>
                <c:pt idx="729">
                  <c:v>2020/4/24 9:00:00</c:v>
                </c:pt>
                <c:pt idx="730">
                  <c:v>2020/4/24 10:00:00</c:v>
                </c:pt>
                <c:pt idx="731">
                  <c:v>2020/4/24 11:00:00</c:v>
                </c:pt>
                <c:pt idx="732">
                  <c:v>2020/4/24 12:00:00</c:v>
                </c:pt>
                <c:pt idx="733">
                  <c:v>2020/4/24 13:00:00</c:v>
                </c:pt>
                <c:pt idx="734">
                  <c:v>2020/4/24 14:00:00</c:v>
                </c:pt>
                <c:pt idx="735">
                  <c:v>2020/4/24 15:00:00</c:v>
                </c:pt>
                <c:pt idx="736">
                  <c:v>2020/4/24 16:00:00</c:v>
                </c:pt>
                <c:pt idx="737">
                  <c:v>2020/4/24 17:00:00</c:v>
                </c:pt>
                <c:pt idx="738">
                  <c:v>2020/4/24 18:00:00</c:v>
                </c:pt>
                <c:pt idx="739">
                  <c:v>2020/4/24 19:00:00</c:v>
                </c:pt>
                <c:pt idx="740">
                  <c:v>2020/4/24 20:00:00</c:v>
                </c:pt>
                <c:pt idx="741">
                  <c:v>2020/4/24 21:00:00</c:v>
                </c:pt>
                <c:pt idx="742">
                  <c:v>2020/4/24 22:00:00</c:v>
                </c:pt>
                <c:pt idx="743">
                  <c:v>2020/4/24 23:00:00</c:v>
                </c:pt>
                <c:pt idx="744">
                  <c:v>2020/4/25 0:00:00</c:v>
                </c:pt>
                <c:pt idx="745">
                  <c:v>2020/4/25 1:00:00</c:v>
                </c:pt>
                <c:pt idx="746">
                  <c:v>2020/4/25 2:00:00</c:v>
                </c:pt>
                <c:pt idx="747">
                  <c:v>2020/4/25 3:00:00</c:v>
                </c:pt>
                <c:pt idx="748">
                  <c:v>2020/4/25 4:00:00</c:v>
                </c:pt>
                <c:pt idx="749">
                  <c:v>2020/4/25 5:00:00</c:v>
                </c:pt>
                <c:pt idx="750">
                  <c:v>2020/4/25 6:00:00</c:v>
                </c:pt>
                <c:pt idx="751">
                  <c:v>2020/4/25 7:00:00</c:v>
                </c:pt>
                <c:pt idx="752">
                  <c:v>2020/4/25 8:00:00</c:v>
                </c:pt>
                <c:pt idx="753">
                  <c:v>2020/4/25 9:00:00</c:v>
                </c:pt>
                <c:pt idx="754">
                  <c:v>2020/4/25 10:00:00</c:v>
                </c:pt>
                <c:pt idx="755">
                  <c:v>2020/4/25 11:00:00</c:v>
                </c:pt>
                <c:pt idx="756">
                  <c:v>2020/4/25 12:00:00</c:v>
                </c:pt>
                <c:pt idx="757">
                  <c:v>2020/4/25 13:00:00</c:v>
                </c:pt>
                <c:pt idx="758">
                  <c:v>2020/4/25 14:00:00</c:v>
                </c:pt>
                <c:pt idx="759">
                  <c:v>2020/4/25 15:00:00</c:v>
                </c:pt>
                <c:pt idx="760">
                  <c:v>2020/4/25 16:00:00</c:v>
                </c:pt>
                <c:pt idx="761">
                  <c:v>2020/4/25 17:00:00</c:v>
                </c:pt>
                <c:pt idx="762">
                  <c:v>2020/4/25 18:00:00</c:v>
                </c:pt>
                <c:pt idx="763">
                  <c:v>2020/4/25 19:00:00</c:v>
                </c:pt>
                <c:pt idx="764">
                  <c:v>2020/4/25 20:00:00</c:v>
                </c:pt>
                <c:pt idx="765">
                  <c:v>2020/4/25 21:00:00</c:v>
                </c:pt>
                <c:pt idx="766">
                  <c:v>2020/4/25 22:00:00</c:v>
                </c:pt>
                <c:pt idx="767">
                  <c:v>2020/4/25 23:00:00</c:v>
                </c:pt>
                <c:pt idx="768">
                  <c:v>2020/4/26 0:00:00</c:v>
                </c:pt>
                <c:pt idx="769">
                  <c:v>2020/4/26 1:00:00</c:v>
                </c:pt>
                <c:pt idx="770">
                  <c:v>2020/4/26 2:00:00</c:v>
                </c:pt>
                <c:pt idx="771">
                  <c:v>2020/4/26 3:00:00</c:v>
                </c:pt>
                <c:pt idx="772">
                  <c:v>2020/4/26 4:00:00</c:v>
                </c:pt>
                <c:pt idx="773">
                  <c:v>2020/4/26 5:00:00</c:v>
                </c:pt>
                <c:pt idx="774">
                  <c:v>2020/4/26 6:00:00</c:v>
                </c:pt>
                <c:pt idx="775">
                  <c:v>2020/4/26 7:00:00</c:v>
                </c:pt>
                <c:pt idx="776">
                  <c:v>2020/4/26 8:00:00</c:v>
                </c:pt>
                <c:pt idx="777">
                  <c:v>2020/4/26 9:00:00</c:v>
                </c:pt>
                <c:pt idx="778">
                  <c:v>2020/4/26 10:00:00</c:v>
                </c:pt>
                <c:pt idx="779">
                  <c:v>2020/4/26 11:00:00</c:v>
                </c:pt>
                <c:pt idx="780">
                  <c:v>2020/4/26 12:00:00</c:v>
                </c:pt>
                <c:pt idx="781">
                  <c:v>2020/4/26 13:00:00</c:v>
                </c:pt>
                <c:pt idx="782">
                  <c:v>2020/4/26 14:00:00</c:v>
                </c:pt>
                <c:pt idx="783">
                  <c:v>2020/4/26 15:00:00</c:v>
                </c:pt>
                <c:pt idx="784">
                  <c:v>2020/4/26 16:00:00</c:v>
                </c:pt>
                <c:pt idx="785">
                  <c:v>2020/4/26 17:00:00</c:v>
                </c:pt>
                <c:pt idx="786">
                  <c:v>2020/4/26 18:00:00</c:v>
                </c:pt>
                <c:pt idx="787">
                  <c:v>2020/4/26 19:00:00</c:v>
                </c:pt>
                <c:pt idx="788">
                  <c:v>2020/4/26 20:00:00</c:v>
                </c:pt>
                <c:pt idx="789">
                  <c:v>2020/4/26 21:00:00</c:v>
                </c:pt>
                <c:pt idx="790">
                  <c:v>2020/4/26 22:00:00</c:v>
                </c:pt>
                <c:pt idx="791">
                  <c:v>2020/4/26 23:00:00</c:v>
                </c:pt>
                <c:pt idx="792">
                  <c:v>2020/4/27 0:00:00</c:v>
                </c:pt>
                <c:pt idx="793">
                  <c:v>2020/4/27 1:00:00</c:v>
                </c:pt>
                <c:pt idx="794">
                  <c:v>2020/4/27 2:00:00</c:v>
                </c:pt>
                <c:pt idx="795">
                  <c:v>2020/4/27 3:00:00</c:v>
                </c:pt>
                <c:pt idx="796">
                  <c:v>2020/4/27 4:00:00</c:v>
                </c:pt>
                <c:pt idx="797">
                  <c:v>2020/4/27 5:00:00</c:v>
                </c:pt>
                <c:pt idx="798">
                  <c:v>2020/4/27 6:00:00</c:v>
                </c:pt>
                <c:pt idx="799">
                  <c:v>2020/4/27 7:00:00</c:v>
                </c:pt>
                <c:pt idx="800">
                  <c:v>2020/4/27 8:00:00</c:v>
                </c:pt>
                <c:pt idx="801">
                  <c:v>2020/4/27 9:00:00</c:v>
                </c:pt>
                <c:pt idx="802">
                  <c:v>2020/4/27 10:00:00</c:v>
                </c:pt>
                <c:pt idx="803">
                  <c:v>2020/4/27 11:00:00</c:v>
                </c:pt>
                <c:pt idx="804">
                  <c:v>2020/4/27 12:00:00</c:v>
                </c:pt>
                <c:pt idx="805">
                  <c:v>2020/4/27 13:00:00</c:v>
                </c:pt>
                <c:pt idx="806">
                  <c:v>2020/4/27 14:00:00</c:v>
                </c:pt>
                <c:pt idx="807">
                  <c:v>2020/4/27 15:00:00</c:v>
                </c:pt>
                <c:pt idx="808">
                  <c:v>2020/4/27 16:00:00</c:v>
                </c:pt>
                <c:pt idx="809">
                  <c:v>2020/4/27 17:00:00</c:v>
                </c:pt>
                <c:pt idx="810">
                  <c:v>2020/4/27 18:00:00</c:v>
                </c:pt>
                <c:pt idx="811">
                  <c:v>2020/4/27 19:00:00</c:v>
                </c:pt>
                <c:pt idx="812">
                  <c:v>2020/4/27 20:00:00</c:v>
                </c:pt>
                <c:pt idx="813">
                  <c:v>2020/4/27 21:00:00</c:v>
                </c:pt>
                <c:pt idx="814">
                  <c:v>2020/4/27 22:00:00</c:v>
                </c:pt>
                <c:pt idx="815">
                  <c:v>2020/4/27 23:00:00</c:v>
                </c:pt>
                <c:pt idx="816">
                  <c:v>2020/4/28 0:00:00</c:v>
                </c:pt>
                <c:pt idx="817">
                  <c:v>2020/4/28 1:00:00</c:v>
                </c:pt>
                <c:pt idx="818">
                  <c:v>2020/4/28 2:00:00</c:v>
                </c:pt>
                <c:pt idx="819">
                  <c:v>2020/4/28 3:00:00</c:v>
                </c:pt>
                <c:pt idx="820">
                  <c:v>2020/4/28 4:00:00</c:v>
                </c:pt>
                <c:pt idx="821">
                  <c:v>2020/4/28 5:00:00</c:v>
                </c:pt>
                <c:pt idx="822">
                  <c:v>2020/4/28 6:00:00</c:v>
                </c:pt>
                <c:pt idx="823">
                  <c:v>2020/4/28 7:00:00</c:v>
                </c:pt>
                <c:pt idx="824">
                  <c:v>2020/4/28 8:00:00</c:v>
                </c:pt>
                <c:pt idx="825">
                  <c:v>2020/4/28 9:00:00</c:v>
                </c:pt>
                <c:pt idx="826">
                  <c:v>2020/4/28 10:00:00</c:v>
                </c:pt>
                <c:pt idx="827">
                  <c:v>2020/4/28 11:00:00</c:v>
                </c:pt>
                <c:pt idx="828">
                  <c:v>2020/4/28 12:00:00</c:v>
                </c:pt>
                <c:pt idx="829">
                  <c:v>2020/4/28 13:00:00</c:v>
                </c:pt>
                <c:pt idx="830">
                  <c:v>2020/4/28 14:00:00</c:v>
                </c:pt>
                <c:pt idx="831">
                  <c:v>2020/4/28 15:00:00</c:v>
                </c:pt>
                <c:pt idx="832">
                  <c:v>2020/4/28 16:00:00</c:v>
                </c:pt>
                <c:pt idx="833">
                  <c:v>2020/4/28 17:00:00</c:v>
                </c:pt>
                <c:pt idx="834">
                  <c:v>2020/4/28 18:00:00</c:v>
                </c:pt>
                <c:pt idx="835">
                  <c:v>2020/4/28 19:00:00</c:v>
                </c:pt>
                <c:pt idx="836">
                  <c:v>2020/4/28 20:00:00</c:v>
                </c:pt>
                <c:pt idx="837">
                  <c:v>2020/4/28 21:00:00</c:v>
                </c:pt>
                <c:pt idx="838">
                  <c:v>2020/4/28 22:00:00</c:v>
                </c:pt>
                <c:pt idx="839">
                  <c:v>2020/4/28 23:00:00</c:v>
                </c:pt>
                <c:pt idx="840">
                  <c:v>2020/4/29 0:00:00</c:v>
                </c:pt>
                <c:pt idx="841">
                  <c:v>2020/4/29 1:00:00</c:v>
                </c:pt>
                <c:pt idx="842">
                  <c:v>2020/4/29 2:00:00</c:v>
                </c:pt>
                <c:pt idx="843">
                  <c:v>2020/4/29 3:00:00</c:v>
                </c:pt>
                <c:pt idx="844">
                  <c:v>2020/4/29 4:00:00</c:v>
                </c:pt>
                <c:pt idx="845">
                  <c:v>2020/4/29 5:00:00</c:v>
                </c:pt>
                <c:pt idx="846">
                  <c:v>2020/4/29 6:00:00</c:v>
                </c:pt>
                <c:pt idx="847">
                  <c:v>2020/4/29 7:00:00</c:v>
                </c:pt>
                <c:pt idx="848">
                  <c:v>2020/4/29 8:00:00</c:v>
                </c:pt>
                <c:pt idx="849">
                  <c:v>2020/4/29 9:00:00</c:v>
                </c:pt>
                <c:pt idx="850">
                  <c:v>2020/4/29 10:00:00</c:v>
                </c:pt>
                <c:pt idx="851">
                  <c:v>2020/4/29 11:00:00</c:v>
                </c:pt>
                <c:pt idx="852">
                  <c:v>2020/4/29 12:00:00</c:v>
                </c:pt>
                <c:pt idx="853">
                  <c:v>2020/4/29 13:00:00</c:v>
                </c:pt>
                <c:pt idx="854">
                  <c:v>2020/4/29 14:00:00</c:v>
                </c:pt>
                <c:pt idx="855">
                  <c:v>2020/4/29 15:00:00</c:v>
                </c:pt>
                <c:pt idx="856">
                  <c:v>2020/4/29 16:00:00</c:v>
                </c:pt>
                <c:pt idx="857">
                  <c:v>2020/4/29 17:00:00</c:v>
                </c:pt>
                <c:pt idx="858">
                  <c:v>2020/4/29 18:00:00</c:v>
                </c:pt>
                <c:pt idx="859">
                  <c:v>2020/4/29 19:00:00</c:v>
                </c:pt>
                <c:pt idx="860">
                  <c:v>2020/4/29 20:00:00</c:v>
                </c:pt>
                <c:pt idx="861">
                  <c:v>2020/4/29 21:00:00</c:v>
                </c:pt>
                <c:pt idx="862">
                  <c:v>2020/4/29 22:00:00</c:v>
                </c:pt>
                <c:pt idx="863">
                  <c:v>2020/4/29 23:00:00</c:v>
                </c:pt>
                <c:pt idx="864">
                  <c:v>2020/4/30 0:00:00</c:v>
                </c:pt>
                <c:pt idx="865">
                  <c:v>2020/4/30 1:00:00</c:v>
                </c:pt>
                <c:pt idx="866">
                  <c:v>2020/4/30 2:00:00</c:v>
                </c:pt>
                <c:pt idx="867">
                  <c:v>2020/4/30 3:00:00</c:v>
                </c:pt>
                <c:pt idx="868">
                  <c:v>2020/4/30 4:00:00</c:v>
                </c:pt>
                <c:pt idx="869">
                  <c:v>2020/4/30 5:00:00</c:v>
                </c:pt>
                <c:pt idx="870">
                  <c:v>2020/4/30 6:00:00</c:v>
                </c:pt>
                <c:pt idx="871">
                  <c:v>2020/4/30 7:00:00</c:v>
                </c:pt>
                <c:pt idx="872">
                  <c:v>2020/4/30 8:00:00</c:v>
                </c:pt>
                <c:pt idx="873">
                  <c:v>2020/4/30 9:00:00</c:v>
                </c:pt>
                <c:pt idx="874">
                  <c:v>2020/4/30 10:00:00</c:v>
                </c:pt>
                <c:pt idx="875">
                  <c:v>2020/4/30 11:00:00</c:v>
                </c:pt>
                <c:pt idx="876">
                  <c:v>2020/4/30 12:00:00</c:v>
                </c:pt>
                <c:pt idx="877">
                  <c:v>2020/4/30 13:00:00</c:v>
                </c:pt>
                <c:pt idx="878">
                  <c:v>2020/4/30 14:00:00</c:v>
                </c:pt>
                <c:pt idx="879">
                  <c:v>2020/4/30 15:00:00</c:v>
                </c:pt>
                <c:pt idx="880">
                  <c:v>2020/4/30 16:00:00</c:v>
                </c:pt>
                <c:pt idx="881">
                  <c:v>2020/4/30 17:00:00</c:v>
                </c:pt>
                <c:pt idx="882">
                  <c:v>2020/4/30 18:00:00</c:v>
                </c:pt>
                <c:pt idx="883">
                  <c:v>2020/4/30 19:00:00</c:v>
                </c:pt>
                <c:pt idx="884">
                  <c:v>2020/4/30 20:00:00</c:v>
                </c:pt>
                <c:pt idx="885">
                  <c:v>2020/4/30 21:00:00</c:v>
                </c:pt>
                <c:pt idx="886">
                  <c:v>2020/4/30 22:00:00</c:v>
                </c:pt>
                <c:pt idx="887">
                  <c:v>2020/4/30 23:00:00</c:v>
                </c:pt>
              </c:strCache>
            </c:strRef>
          </c:xVal>
          <c:yVal>
            <c:numRef>
              <c:f>'RATING CURVE'!$J$2:$J$889</c:f>
              <c:numCache>
                <c:formatCode>0.0000</c:formatCode>
                <c:ptCount val="888"/>
                <c:pt idx="0">
                  <c:v>10.822196861874897</c:v>
                </c:pt>
                <c:pt idx="1">
                  <c:v>11.683804063470793</c:v>
                </c:pt>
                <c:pt idx="2">
                  <c:v>8.0038343098738274</c:v>
                </c:pt>
                <c:pt idx="3">
                  <c:v>8.9639365254740078</c:v>
                </c:pt>
                <c:pt idx="4">
                  <c:v>8.9639365254740078</c:v>
                </c:pt>
                <c:pt idx="5">
                  <c:v>9.9132064386053287</c:v>
                </c:pt>
                <c:pt idx="6">
                  <c:v>9.9132064386053287</c:v>
                </c:pt>
                <c:pt idx="7">
                  <c:v>8.0038343098738274</c:v>
                </c:pt>
                <c:pt idx="8">
                  <c:v>9.9132064386053287</c:v>
                </c:pt>
                <c:pt idx="9">
                  <c:v>8.0038343098738274</c:v>
                </c:pt>
                <c:pt idx="10">
                  <c:v>7.0578197275088854</c:v>
                </c:pt>
                <c:pt idx="11">
                  <c:v>9.9132064386053287</c:v>
                </c:pt>
                <c:pt idx="12">
                  <c:v>9.9132064386053287</c:v>
                </c:pt>
                <c:pt idx="13">
                  <c:v>10.822196861874897</c:v>
                </c:pt>
                <c:pt idx="14">
                  <c:v>10.822196861874897</c:v>
                </c:pt>
                <c:pt idx="15">
                  <c:v>10.822196861874897</c:v>
                </c:pt>
                <c:pt idx="16">
                  <c:v>10.822196861874897</c:v>
                </c:pt>
                <c:pt idx="17">
                  <c:v>8.9639365254740078</c:v>
                </c:pt>
                <c:pt idx="18">
                  <c:v>8.0038343098738274</c:v>
                </c:pt>
                <c:pt idx="19">
                  <c:v>7.0578197275088854</c:v>
                </c:pt>
                <c:pt idx="20">
                  <c:v>9.9132064386053287</c:v>
                </c:pt>
                <c:pt idx="21">
                  <c:v>7.0578197275088854</c:v>
                </c:pt>
                <c:pt idx="22">
                  <c:v>8.9639365254740078</c:v>
                </c:pt>
                <c:pt idx="23">
                  <c:v>6.067144480063984</c:v>
                </c:pt>
                <c:pt idx="24">
                  <c:v>6.067144480063984</c:v>
                </c:pt>
                <c:pt idx="25">
                  <c:v>7.0578197275088854</c:v>
                </c:pt>
                <c:pt idx="26">
                  <c:v>7.0578197275088854</c:v>
                </c:pt>
                <c:pt idx="27">
                  <c:v>6.067144480063984</c:v>
                </c:pt>
                <c:pt idx="28">
                  <c:v>7.0578197275088854</c:v>
                </c:pt>
                <c:pt idx="29">
                  <c:v>8.9639365254740078</c:v>
                </c:pt>
                <c:pt idx="30">
                  <c:v>7.0578197275088854</c:v>
                </c:pt>
                <c:pt idx="31">
                  <c:v>8.0038343098738274</c:v>
                </c:pt>
                <c:pt idx="32">
                  <c:v>7.0578197275088854</c:v>
                </c:pt>
                <c:pt idx="33">
                  <c:v>8.0038343098738274</c:v>
                </c:pt>
                <c:pt idx="34">
                  <c:v>7.0578197275088854</c:v>
                </c:pt>
                <c:pt idx="35">
                  <c:v>11.683804063470793</c:v>
                </c:pt>
                <c:pt idx="36">
                  <c:v>7.0578197275088854</c:v>
                </c:pt>
                <c:pt idx="37">
                  <c:v>8.9639365254740078</c:v>
                </c:pt>
                <c:pt idx="38">
                  <c:v>7.0578197275088854</c:v>
                </c:pt>
                <c:pt idx="39">
                  <c:v>7.0578197275088854</c:v>
                </c:pt>
                <c:pt idx="40">
                  <c:v>8.9639365254740078</c:v>
                </c:pt>
                <c:pt idx="41">
                  <c:v>8.9639365254740078</c:v>
                </c:pt>
                <c:pt idx="42">
                  <c:v>7.0578197275088854</c:v>
                </c:pt>
                <c:pt idx="43">
                  <c:v>8.0038343098738274</c:v>
                </c:pt>
                <c:pt idx="44">
                  <c:v>9.9132064386053287</c:v>
                </c:pt>
                <c:pt idx="45">
                  <c:v>8.0038343098738274</c:v>
                </c:pt>
                <c:pt idx="46">
                  <c:v>8.9639365254740078</c:v>
                </c:pt>
                <c:pt idx="47">
                  <c:v>8.0038343098738274</c:v>
                </c:pt>
                <c:pt idx="48">
                  <c:v>8.0038343098738274</c:v>
                </c:pt>
                <c:pt idx="49">
                  <c:v>6.067144480063984</c:v>
                </c:pt>
                <c:pt idx="50">
                  <c:v>9.9132064386053287</c:v>
                </c:pt>
                <c:pt idx="51">
                  <c:v>8.9639365254740078</c:v>
                </c:pt>
                <c:pt idx="52">
                  <c:v>9.9132064386053287</c:v>
                </c:pt>
                <c:pt idx="53">
                  <c:v>8.0038343098738274</c:v>
                </c:pt>
                <c:pt idx="54">
                  <c:v>9.9132064386053287</c:v>
                </c:pt>
                <c:pt idx="55">
                  <c:v>8.0038343098738274</c:v>
                </c:pt>
                <c:pt idx="56">
                  <c:v>8.0038343098738274</c:v>
                </c:pt>
                <c:pt idx="57">
                  <c:v>8.0038343098738274</c:v>
                </c:pt>
                <c:pt idx="58">
                  <c:v>9.9132064386053287</c:v>
                </c:pt>
                <c:pt idx="59">
                  <c:v>8.9639365254740078</c:v>
                </c:pt>
                <c:pt idx="60">
                  <c:v>8.0038343098738274</c:v>
                </c:pt>
                <c:pt idx="61">
                  <c:v>8.0038343098738274</c:v>
                </c:pt>
                <c:pt idx="62">
                  <c:v>10.822196861874897</c:v>
                </c:pt>
                <c:pt idx="63">
                  <c:v>9.9132064386053287</c:v>
                </c:pt>
                <c:pt idx="64">
                  <c:v>8.0038343098738274</c:v>
                </c:pt>
                <c:pt idx="65">
                  <c:v>11.683804063470793</c:v>
                </c:pt>
                <c:pt idx="66">
                  <c:v>8.0038343098738274</c:v>
                </c:pt>
                <c:pt idx="67">
                  <c:v>8.9639365254740078</c:v>
                </c:pt>
                <c:pt idx="68">
                  <c:v>8.0038343098738274</c:v>
                </c:pt>
                <c:pt idx="69">
                  <c:v>10.822196861874897</c:v>
                </c:pt>
                <c:pt idx="70">
                  <c:v>9.9132064386053287</c:v>
                </c:pt>
                <c:pt idx="71">
                  <c:v>9.9132064386053287</c:v>
                </c:pt>
                <c:pt idx="72">
                  <c:v>8.0038343098738274</c:v>
                </c:pt>
                <c:pt idx="73">
                  <c:v>7.0578197275088854</c:v>
                </c:pt>
                <c:pt idx="74">
                  <c:v>9.9132064386053287</c:v>
                </c:pt>
                <c:pt idx="75">
                  <c:v>9.9132064386053287</c:v>
                </c:pt>
                <c:pt idx="76">
                  <c:v>9.9132064386053287</c:v>
                </c:pt>
                <c:pt idx="77">
                  <c:v>8.9639365254740078</c:v>
                </c:pt>
                <c:pt idx="78">
                  <c:v>7.0578197275088854</c:v>
                </c:pt>
                <c:pt idx="79">
                  <c:v>8.9639365254740078</c:v>
                </c:pt>
                <c:pt idx="80">
                  <c:v>9.9132064386053287</c:v>
                </c:pt>
                <c:pt idx="81">
                  <c:v>9.9132064386053287</c:v>
                </c:pt>
                <c:pt idx="82">
                  <c:v>11.683804063470793</c:v>
                </c:pt>
                <c:pt idx="83">
                  <c:v>11.683804063470793</c:v>
                </c:pt>
                <c:pt idx="84">
                  <c:v>9.9132064386053287</c:v>
                </c:pt>
                <c:pt idx="85">
                  <c:v>12.486568800129861</c:v>
                </c:pt>
                <c:pt idx="86">
                  <c:v>12.486568800129861</c:v>
                </c:pt>
                <c:pt idx="87">
                  <c:v>11.683804063470793</c:v>
                </c:pt>
                <c:pt idx="88">
                  <c:v>9.9132064386053287</c:v>
                </c:pt>
                <c:pt idx="89">
                  <c:v>10.822196861874897</c:v>
                </c:pt>
                <c:pt idx="90">
                  <c:v>9.9132064386053287</c:v>
                </c:pt>
                <c:pt idx="91">
                  <c:v>11.683804063470793</c:v>
                </c:pt>
                <c:pt idx="92">
                  <c:v>8.9639365254740078</c:v>
                </c:pt>
                <c:pt idx="93">
                  <c:v>8.9639365254740078</c:v>
                </c:pt>
                <c:pt idx="94">
                  <c:v>10.822196861874897</c:v>
                </c:pt>
                <c:pt idx="95">
                  <c:v>9.9132064386053287</c:v>
                </c:pt>
                <c:pt idx="96">
                  <c:v>9.9132064386053287</c:v>
                </c:pt>
                <c:pt idx="97">
                  <c:v>10.822196861874897</c:v>
                </c:pt>
                <c:pt idx="98">
                  <c:v>9.9132064386053287</c:v>
                </c:pt>
                <c:pt idx="99">
                  <c:v>8.9639365254740078</c:v>
                </c:pt>
                <c:pt idx="100">
                  <c:v>8.0038343098738274</c:v>
                </c:pt>
                <c:pt idx="101">
                  <c:v>8.9639365254740078</c:v>
                </c:pt>
                <c:pt idx="102">
                  <c:v>9.9132064386053287</c:v>
                </c:pt>
                <c:pt idx="103">
                  <c:v>11.683804063470793</c:v>
                </c:pt>
                <c:pt idx="104">
                  <c:v>8.0038343098738274</c:v>
                </c:pt>
                <c:pt idx="105">
                  <c:v>7.0578197275088854</c:v>
                </c:pt>
                <c:pt idx="106">
                  <c:v>10.822196861874897</c:v>
                </c:pt>
                <c:pt idx="107">
                  <c:v>8.0038343098738274</c:v>
                </c:pt>
                <c:pt idx="108">
                  <c:v>11.683804063470793</c:v>
                </c:pt>
                <c:pt idx="109">
                  <c:v>11.683804063470793</c:v>
                </c:pt>
                <c:pt idx="110">
                  <c:v>12.486568800129861</c:v>
                </c:pt>
                <c:pt idx="111">
                  <c:v>11.683804063470793</c:v>
                </c:pt>
                <c:pt idx="112">
                  <c:v>8.9639365254740078</c:v>
                </c:pt>
                <c:pt idx="113">
                  <c:v>10.822196861874897</c:v>
                </c:pt>
                <c:pt idx="114">
                  <c:v>11.683804063470793</c:v>
                </c:pt>
                <c:pt idx="115">
                  <c:v>8.0038343098738274</c:v>
                </c:pt>
                <c:pt idx="116">
                  <c:v>10.822196861874897</c:v>
                </c:pt>
                <c:pt idx="117">
                  <c:v>8.0038343098738274</c:v>
                </c:pt>
                <c:pt idx="118">
                  <c:v>9.9132064386053287</c:v>
                </c:pt>
                <c:pt idx="119">
                  <c:v>8.9639365254740078</c:v>
                </c:pt>
                <c:pt idx="120">
                  <c:v>9.9132064386053287</c:v>
                </c:pt>
                <c:pt idx="121">
                  <c:v>7.0578197275088854</c:v>
                </c:pt>
                <c:pt idx="122">
                  <c:v>8.0038343098738274</c:v>
                </c:pt>
                <c:pt idx="123">
                  <c:v>7.0578197275088854</c:v>
                </c:pt>
                <c:pt idx="124">
                  <c:v>7.0578197275088854</c:v>
                </c:pt>
                <c:pt idx="125">
                  <c:v>8.9639365254740078</c:v>
                </c:pt>
                <c:pt idx="126">
                  <c:v>8.0038343098738274</c:v>
                </c:pt>
                <c:pt idx="127">
                  <c:v>8.9639365254740078</c:v>
                </c:pt>
                <c:pt idx="128">
                  <c:v>6.067144480063984</c:v>
                </c:pt>
                <c:pt idx="129">
                  <c:v>8.9639365254740078</c:v>
                </c:pt>
                <c:pt idx="130">
                  <c:v>7.0578197275088854</c:v>
                </c:pt>
                <c:pt idx="131">
                  <c:v>8.9639365254740078</c:v>
                </c:pt>
                <c:pt idx="132">
                  <c:v>8.0038343098738274</c:v>
                </c:pt>
                <c:pt idx="133">
                  <c:v>9.9132064386053287</c:v>
                </c:pt>
                <c:pt idx="134">
                  <c:v>11.683804063470793</c:v>
                </c:pt>
                <c:pt idx="135">
                  <c:v>8.0038343098738274</c:v>
                </c:pt>
                <c:pt idx="136">
                  <c:v>10.822196861874897</c:v>
                </c:pt>
                <c:pt idx="137">
                  <c:v>9.9132064386053287</c:v>
                </c:pt>
                <c:pt idx="138">
                  <c:v>9.9132064386053287</c:v>
                </c:pt>
                <c:pt idx="139">
                  <c:v>9.9132064386053287</c:v>
                </c:pt>
                <c:pt idx="140">
                  <c:v>3.9339300617536139</c:v>
                </c:pt>
                <c:pt idx="141">
                  <c:v>8.9639365254740078</c:v>
                </c:pt>
                <c:pt idx="142">
                  <c:v>8.9639365254740078</c:v>
                </c:pt>
                <c:pt idx="143">
                  <c:v>9.9132064386053287</c:v>
                </c:pt>
                <c:pt idx="144">
                  <c:v>8.0038343098738274</c:v>
                </c:pt>
                <c:pt idx="145">
                  <c:v>7.0578197275088854</c:v>
                </c:pt>
                <c:pt idx="146">
                  <c:v>7.0578197275088854</c:v>
                </c:pt>
                <c:pt idx="147">
                  <c:v>6.067144480063984</c:v>
                </c:pt>
                <c:pt idx="148">
                  <c:v>8.9639365254740078</c:v>
                </c:pt>
                <c:pt idx="149">
                  <c:v>5.0274971392528442</c:v>
                </c:pt>
                <c:pt idx="150">
                  <c:v>8.0038343098738274</c:v>
                </c:pt>
                <c:pt idx="151">
                  <c:v>8.0038343098738274</c:v>
                </c:pt>
                <c:pt idx="152">
                  <c:v>7.0578197275088854</c:v>
                </c:pt>
                <c:pt idx="153">
                  <c:v>8.0038343098738274</c:v>
                </c:pt>
                <c:pt idx="154">
                  <c:v>8.0038343098738274</c:v>
                </c:pt>
                <c:pt idx="155">
                  <c:v>7.0578197275088854</c:v>
                </c:pt>
                <c:pt idx="156">
                  <c:v>10.822196861874897</c:v>
                </c:pt>
                <c:pt idx="157">
                  <c:v>10.822196861874897</c:v>
                </c:pt>
                <c:pt idx="158">
                  <c:v>7.0578197275088854</c:v>
                </c:pt>
                <c:pt idx="159">
                  <c:v>9.9132064386053287</c:v>
                </c:pt>
                <c:pt idx="160">
                  <c:v>8.0038343098738274</c:v>
                </c:pt>
                <c:pt idx="161">
                  <c:v>10.822196861874897</c:v>
                </c:pt>
                <c:pt idx="162">
                  <c:v>8.9639365254740078</c:v>
                </c:pt>
                <c:pt idx="163">
                  <c:v>10.822196861874897</c:v>
                </c:pt>
                <c:pt idx="164">
                  <c:v>8.0038343098738274</c:v>
                </c:pt>
                <c:pt idx="165">
                  <c:v>8.9639365254740078</c:v>
                </c:pt>
                <c:pt idx="166">
                  <c:v>8.0038343098738274</c:v>
                </c:pt>
                <c:pt idx="167">
                  <c:v>9.9132064386053287</c:v>
                </c:pt>
                <c:pt idx="168">
                  <c:v>8.0038343098738274</c:v>
                </c:pt>
                <c:pt idx="169">
                  <c:v>6.067144480063984</c:v>
                </c:pt>
                <c:pt idx="170">
                  <c:v>8.9639365254740078</c:v>
                </c:pt>
                <c:pt idx="171">
                  <c:v>8.9639365254740078</c:v>
                </c:pt>
                <c:pt idx="172">
                  <c:v>8.0038343098738274</c:v>
                </c:pt>
                <c:pt idx="173">
                  <c:v>6.067144480063984</c:v>
                </c:pt>
                <c:pt idx="174">
                  <c:v>6.067144480063984</c:v>
                </c:pt>
                <c:pt idx="175">
                  <c:v>6.067144480063984</c:v>
                </c:pt>
                <c:pt idx="176">
                  <c:v>7.0578197275088854</c:v>
                </c:pt>
                <c:pt idx="177">
                  <c:v>8.9639365254740078</c:v>
                </c:pt>
                <c:pt idx="178">
                  <c:v>8.0038343098738274</c:v>
                </c:pt>
                <c:pt idx="179">
                  <c:v>9.9132064386053287</c:v>
                </c:pt>
                <c:pt idx="180">
                  <c:v>9.9132064386053287</c:v>
                </c:pt>
                <c:pt idx="181">
                  <c:v>8.9639365254740078</c:v>
                </c:pt>
                <c:pt idx="182">
                  <c:v>10.822196861874897</c:v>
                </c:pt>
                <c:pt idx="183">
                  <c:v>8.9639365254740078</c:v>
                </c:pt>
                <c:pt idx="184">
                  <c:v>8.0038343098738274</c:v>
                </c:pt>
                <c:pt idx="185">
                  <c:v>8.9639365254740078</c:v>
                </c:pt>
                <c:pt idx="186">
                  <c:v>8.0038343098738274</c:v>
                </c:pt>
                <c:pt idx="187">
                  <c:v>9.9132064386053287</c:v>
                </c:pt>
                <c:pt idx="188">
                  <c:v>8.0038343098738274</c:v>
                </c:pt>
                <c:pt idx="189">
                  <c:v>8.9639365254740078</c:v>
                </c:pt>
                <c:pt idx="190">
                  <c:v>8.9639365254740078</c:v>
                </c:pt>
                <c:pt idx="191">
                  <c:v>9.9132064386053287</c:v>
                </c:pt>
                <c:pt idx="192">
                  <c:v>8.0038343098738274</c:v>
                </c:pt>
                <c:pt idx="193">
                  <c:v>13.259741545204809</c:v>
                </c:pt>
                <c:pt idx="194">
                  <c:v>6.067144480063984</c:v>
                </c:pt>
                <c:pt idx="195">
                  <c:v>8.9639365254740078</c:v>
                </c:pt>
                <c:pt idx="196">
                  <c:v>6.067144480063984</c:v>
                </c:pt>
                <c:pt idx="197">
                  <c:v>5.0274971392528442</c:v>
                </c:pt>
                <c:pt idx="198">
                  <c:v>6.067144480063984</c:v>
                </c:pt>
                <c:pt idx="199">
                  <c:v>7.0578197275088854</c:v>
                </c:pt>
                <c:pt idx="200">
                  <c:v>8.9639365254740078</c:v>
                </c:pt>
                <c:pt idx="201">
                  <c:v>8.9639365254740078</c:v>
                </c:pt>
                <c:pt idx="202">
                  <c:v>8.9639365254740078</c:v>
                </c:pt>
                <c:pt idx="203">
                  <c:v>10.822196861874897</c:v>
                </c:pt>
                <c:pt idx="204">
                  <c:v>7.0578197275088854</c:v>
                </c:pt>
                <c:pt idx="205">
                  <c:v>8.9639365254740078</c:v>
                </c:pt>
                <c:pt idx="206">
                  <c:v>9.9132064386053287</c:v>
                </c:pt>
                <c:pt idx="207">
                  <c:v>7.0578197275088854</c:v>
                </c:pt>
                <c:pt idx="208">
                  <c:v>7.0578197275088854</c:v>
                </c:pt>
                <c:pt idx="209">
                  <c:v>8.0038343098738274</c:v>
                </c:pt>
                <c:pt idx="210">
                  <c:v>7.0578197275088854</c:v>
                </c:pt>
                <c:pt idx="211">
                  <c:v>6.067144480063984</c:v>
                </c:pt>
                <c:pt idx="212">
                  <c:v>9.9132064386053287</c:v>
                </c:pt>
                <c:pt idx="213">
                  <c:v>7.0578197275088854</c:v>
                </c:pt>
                <c:pt idx="214">
                  <c:v>9.9132064386053287</c:v>
                </c:pt>
                <c:pt idx="215">
                  <c:v>5.0274971392528442</c:v>
                </c:pt>
                <c:pt idx="216">
                  <c:v>6.067144480063984</c:v>
                </c:pt>
                <c:pt idx="217">
                  <c:v>8.9639365254740078</c:v>
                </c:pt>
                <c:pt idx="218">
                  <c:v>7.0578197275088854</c:v>
                </c:pt>
                <c:pt idx="219">
                  <c:v>6.067144480063984</c:v>
                </c:pt>
                <c:pt idx="220">
                  <c:v>8.0038343098738274</c:v>
                </c:pt>
                <c:pt idx="221">
                  <c:v>8.0038343098738274</c:v>
                </c:pt>
                <c:pt idx="222">
                  <c:v>6.067144480063984</c:v>
                </c:pt>
                <c:pt idx="223">
                  <c:v>8.0038343098738274</c:v>
                </c:pt>
                <c:pt idx="224">
                  <c:v>7.0578197275088854</c:v>
                </c:pt>
                <c:pt idx="225">
                  <c:v>6.067144480063984</c:v>
                </c:pt>
                <c:pt idx="226">
                  <c:v>6.067144480063984</c:v>
                </c:pt>
                <c:pt idx="227">
                  <c:v>6.067144480063984</c:v>
                </c:pt>
                <c:pt idx="228">
                  <c:v>8.9639365254740078</c:v>
                </c:pt>
                <c:pt idx="229">
                  <c:v>8.9639365254740078</c:v>
                </c:pt>
                <c:pt idx="230">
                  <c:v>8.0038343098738274</c:v>
                </c:pt>
                <c:pt idx="231">
                  <c:v>8.0038343098738274</c:v>
                </c:pt>
                <c:pt idx="232">
                  <c:v>9.9132064386053287</c:v>
                </c:pt>
                <c:pt idx="233">
                  <c:v>8.0038343098738274</c:v>
                </c:pt>
                <c:pt idx="234">
                  <c:v>7.0578197275088854</c:v>
                </c:pt>
                <c:pt idx="235">
                  <c:v>8.9639365254740078</c:v>
                </c:pt>
                <c:pt idx="236">
                  <c:v>8.9639365254740078</c:v>
                </c:pt>
                <c:pt idx="237">
                  <c:v>8.0038343098738274</c:v>
                </c:pt>
                <c:pt idx="238">
                  <c:v>9.9132064386053287</c:v>
                </c:pt>
                <c:pt idx="239">
                  <c:v>8.0038343098738274</c:v>
                </c:pt>
                <c:pt idx="240">
                  <c:v>8.9639365254740078</c:v>
                </c:pt>
                <c:pt idx="241">
                  <c:v>9.9132064386053287</c:v>
                </c:pt>
                <c:pt idx="242">
                  <c:v>8.9639365254740078</c:v>
                </c:pt>
                <c:pt idx="243">
                  <c:v>8.0038343098738274</c:v>
                </c:pt>
                <c:pt idx="244">
                  <c:v>8.9639365254740078</c:v>
                </c:pt>
                <c:pt idx="245">
                  <c:v>8.9639365254740078</c:v>
                </c:pt>
                <c:pt idx="246">
                  <c:v>8.9639365254740078</c:v>
                </c:pt>
                <c:pt idx="247">
                  <c:v>7.0578197275088854</c:v>
                </c:pt>
                <c:pt idx="248">
                  <c:v>8.9639365254740078</c:v>
                </c:pt>
                <c:pt idx="249">
                  <c:v>8.9639365254740078</c:v>
                </c:pt>
                <c:pt idx="250">
                  <c:v>7.0578197275088854</c:v>
                </c:pt>
                <c:pt idx="251">
                  <c:v>10.822196861874897</c:v>
                </c:pt>
                <c:pt idx="252">
                  <c:v>10.822196861874897</c:v>
                </c:pt>
                <c:pt idx="253">
                  <c:v>10.822196861874897</c:v>
                </c:pt>
                <c:pt idx="254">
                  <c:v>7.0578197275088854</c:v>
                </c:pt>
                <c:pt idx="255">
                  <c:v>8.0038343098738274</c:v>
                </c:pt>
                <c:pt idx="256">
                  <c:v>9.9132064386053287</c:v>
                </c:pt>
                <c:pt idx="257">
                  <c:v>9.9132064386053287</c:v>
                </c:pt>
                <c:pt idx="258">
                  <c:v>7.0578197275088854</c:v>
                </c:pt>
                <c:pt idx="259">
                  <c:v>8.9639365254740078</c:v>
                </c:pt>
                <c:pt idx="260">
                  <c:v>6.067144480063984</c:v>
                </c:pt>
                <c:pt idx="261">
                  <c:v>8.9639365254740078</c:v>
                </c:pt>
                <c:pt idx="262">
                  <c:v>9.9132064386053287</c:v>
                </c:pt>
                <c:pt idx="263">
                  <c:v>7.0578197275088854</c:v>
                </c:pt>
                <c:pt idx="264">
                  <c:v>8.9639365254740078</c:v>
                </c:pt>
                <c:pt idx="265">
                  <c:v>8.0038343098738274</c:v>
                </c:pt>
                <c:pt idx="266">
                  <c:v>5.0274971392528442</c:v>
                </c:pt>
                <c:pt idx="267">
                  <c:v>7.0578197275088854</c:v>
                </c:pt>
                <c:pt idx="268">
                  <c:v>5.0274971392528442</c:v>
                </c:pt>
                <c:pt idx="269">
                  <c:v>7.0578197275088854</c:v>
                </c:pt>
                <c:pt idx="270">
                  <c:v>6.067144480063984</c:v>
                </c:pt>
                <c:pt idx="271">
                  <c:v>8.0038343098738274</c:v>
                </c:pt>
                <c:pt idx="272">
                  <c:v>3.9339300617536139</c:v>
                </c:pt>
                <c:pt idx="273">
                  <c:v>7.0578197275088854</c:v>
                </c:pt>
                <c:pt idx="274">
                  <c:v>8.0038343098738274</c:v>
                </c:pt>
                <c:pt idx="275">
                  <c:v>8.9639365254740078</c:v>
                </c:pt>
                <c:pt idx="276">
                  <c:v>8.0038343098738274</c:v>
                </c:pt>
                <c:pt idx="277">
                  <c:v>7.0578197275088854</c:v>
                </c:pt>
                <c:pt idx="278">
                  <c:v>7.0578197275088854</c:v>
                </c:pt>
                <c:pt idx="279">
                  <c:v>6.067144480063984</c:v>
                </c:pt>
                <c:pt idx="280">
                  <c:v>9.9132064386053287</c:v>
                </c:pt>
                <c:pt idx="281">
                  <c:v>9.9132064386053287</c:v>
                </c:pt>
                <c:pt idx="282">
                  <c:v>8.9639365254740078</c:v>
                </c:pt>
                <c:pt idx="283">
                  <c:v>8.0038343098738274</c:v>
                </c:pt>
                <c:pt idx="284">
                  <c:v>7.0578197275088854</c:v>
                </c:pt>
                <c:pt idx="285">
                  <c:v>7.0578197275088854</c:v>
                </c:pt>
                <c:pt idx="286">
                  <c:v>6.067144480063984</c:v>
                </c:pt>
                <c:pt idx="287">
                  <c:v>7.0578197275088854</c:v>
                </c:pt>
                <c:pt idx="288">
                  <c:v>8.0038343098738274</c:v>
                </c:pt>
                <c:pt idx="289">
                  <c:v>5.0274971392528442</c:v>
                </c:pt>
                <c:pt idx="290">
                  <c:v>6.067144480063984</c:v>
                </c:pt>
                <c:pt idx="291">
                  <c:v>5.0274971392528442</c:v>
                </c:pt>
                <c:pt idx="292">
                  <c:v>7.0578197275088854</c:v>
                </c:pt>
                <c:pt idx="293">
                  <c:v>5.0274971392528442</c:v>
                </c:pt>
                <c:pt idx="294">
                  <c:v>8.0038343098738274</c:v>
                </c:pt>
                <c:pt idx="295">
                  <c:v>8.0038343098738274</c:v>
                </c:pt>
                <c:pt idx="296">
                  <c:v>5.0274971392528442</c:v>
                </c:pt>
                <c:pt idx="297">
                  <c:v>8.0038343098738274</c:v>
                </c:pt>
                <c:pt idx="298">
                  <c:v>8.9639365254740078</c:v>
                </c:pt>
                <c:pt idx="299">
                  <c:v>6.067144480063984</c:v>
                </c:pt>
                <c:pt idx="300">
                  <c:v>9.9177803310563171</c:v>
                </c:pt>
                <c:pt idx="301">
                  <c:v>8.0038343098738274</c:v>
                </c:pt>
                <c:pt idx="302">
                  <c:v>8.0038343098738274</c:v>
                </c:pt>
                <c:pt idx="303">
                  <c:v>7.0578197275088854</c:v>
                </c:pt>
                <c:pt idx="304">
                  <c:v>9.9132064386053287</c:v>
                </c:pt>
                <c:pt idx="305">
                  <c:v>9.9132064386053287</c:v>
                </c:pt>
                <c:pt idx="306">
                  <c:v>8.0038343098738274</c:v>
                </c:pt>
                <c:pt idx="307">
                  <c:v>8.9639365254740078</c:v>
                </c:pt>
                <c:pt idx="308">
                  <c:v>8.9639365254740078</c:v>
                </c:pt>
                <c:pt idx="309">
                  <c:v>7.0578197275088854</c:v>
                </c:pt>
                <c:pt idx="310">
                  <c:v>5.0274971392528442</c:v>
                </c:pt>
                <c:pt idx="311">
                  <c:v>6.067144480063984</c:v>
                </c:pt>
                <c:pt idx="312">
                  <c:v>8.0038343098738274</c:v>
                </c:pt>
                <c:pt idx="313">
                  <c:v>5.0274971392528442</c:v>
                </c:pt>
                <c:pt idx="314">
                  <c:v>8.0038343098738274</c:v>
                </c:pt>
                <c:pt idx="315">
                  <c:v>6.067144480063984</c:v>
                </c:pt>
                <c:pt idx="316">
                  <c:v>7.0578197275088854</c:v>
                </c:pt>
                <c:pt idx="317">
                  <c:v>6.067144480063984</c:v>
                </c:pt>
                <c:pt idx="318">
                  <c:v>5.0274971392528442</c:v>
                </c:pt>
                <c:pt idx="319">
                  <c:v>5.0274971392528442</c:v>
                </c:pt>
                <c:pt idx="320">
                  <c:v>7.0578197275088854</c:v>
                </c:pt>
                <c:pt idx="321">
                  <c:v>7.0578197275088854</c:v>
                </c:pt>
                <c:pt idx="322">
                  <c:v>8.0038343098738274</c:v>
                </c:pt>
                <c:pt idx="323">
                  <c:v>8.0038343098738274</c:v>
                </c:pt>
                <c:pt idx="324">
                  <c:v>6.067144480063984</c:v>
                </c:pt>
                <c:pt idx="325">
                  <c:v>6.067144480063984</c:v>
                </c:pt>
                <c:pt idx="326">
                  <c:v>8.0038343098738274</c:v>
                </c:pt>
                <c:pt idx="327">
                  <c:v>9.9132064386053287</c:v>
                </c:pt>
                <c:pt idx="328">
                  <c:v>8.0038343098738274</c:v>
                </c:pt>
                <c:pt idx="329">
                  <c:v>8.0038343098738274</c:v>
                </c:pt>
                <c:pt idx="330">
                  <c:v>13.259741545204809</c:v>
                </c:pt>
                <c:pt idx="331">
                  <c:v>8.9639365254740078</c:v>
                </c:pt>
                <c:pt idx="332">
                  <c:v>8.0038343098738274</c:v>
                </c:pt>
                <c:pt idx="333">
                  <c:v>8.9639365254740078</c:v>
                </c:pt>
                <c:pt idx="334">
                  <c:v>6.067144480063984</c:v>
                </c:pt>
                <c:pt idx="335">
                  <c:v>8.0038343098738274</c:v>
                </c:pt>
                <c:pt idx="336">
                  <c:v>8.0038343098738274</c:v>
                </c:pt>
                <c:pt idx="337">
                  <c:v>6.067144480063984</c:v>
                </c:pt>
                <c:pt idx="338">
                  <c:v>7.0578197275088854</c:v>
                </c:pt>
                <c:pt idx="339">
                  <c:v>5.0274971392528442</c:v>
                </c:pt>
                <c:pt idx="340">
                  <c:v>8.0038343098738274</c:v>
                </c:pt>
                <c:pt idx="341">
                  <c:v>6.067144480063984</c:v>
                </c:pt>
                <c:pt idx="342">
                  <c:v>7.0578197275088854</c:v>
                </c:pt>
                <c:pt idx="343">
                  <c:v>8.0038343098738274</c:v>
                </c:pt>
                <c:pt idx="344">
                  <c:v>3.9339300617536139</c:v>
                </c:pt>
                <c:pt idx="345">
                  <c:v>6.067144480063984</c:v>
                </c:pt>
                <c:pt idx="346">
                  <c:v>8.0038343098738274</c:v>
                </c:pt>
                <c:pt idx="347">
                  <c:v>5.0274971392528442</c:v>
                </c:pt>
                <c:pt idx="348">
                  <c:v>6.067144480063984</c:v>
                </c:pt>
                <c:pt idx="349">
                  <c:v>8.0038343098738274</c:v>
                </c:pt>
                <c:pt idx="350">
                  <c:v>9.9132064386053287</c:v>
                </c:pt>
                <c:pt idx="351">
                  <c:v>8.0038343098738274</c:v>
                </c:pt>
                <c:pt idx="352">
                  <c:v>5.0274971392528442</c:v>
                </c:pt>
                <c:pt idx="353">
                  <c:v>6.067144480063984</c:v>
                </c:pt>
                <c:pt idx="354">
                  <c:v>7.0578197275088854</c:v>
                </c:pt>
                <c:pt idx="355">
                  <c:v>8.9639365254740078</c:v>
                </c:pt>
                <c:pt idx="356">
                  <c:v>1.6637148603599137</c:v>
                </c:pt>
                <c:pt idx="357">
                  <c:v>8.0038343098738274</c:v>
                </c:pt>
                <c:pt idx="358">
                  <c:v>8.0038343098738274</c:v>
                </c:pt>
                <c:pt idx="359">
                  <c:v>6.067144480063984</c:v>
                </c:pt>
                <c:pt idx="360">
                  <c:v>8.9639365254740078</c:v>
                </c:pt>
                <c:pt idx="361">
                  <c:v>5.0274971392528442</c:v>
                </c:pt>
                <c:pt idx="362">
                  <c:v>7.0578197275088854</c:v>
                </c:pt>
                <c:pt idx="363">
                  <c:v>7.0578197275088854</c:v>
                </c:pt>
                <c:pt idx="364">
                  <c:v>8.0038343098738274</c:v>
                </c:pt>
                <c:pt idx="365">
                  <c:v>6.067144480063984</c:v>
                </c:pt>
                <c:pt idx="366">
                  <c:v>6.067144480063984</c:v>
                </c:pt>
                <c:pt idx="367">
                  <c:v>5.0274971392528442</c:v>
                </c:pt>
                <c:pt idx="368">
                  <c:v>7.0578197275088854</c:v>
                </c:pt>
                <c:pt idx="369">
                  <c:v>6.067144480063984</c:v>
                </c:pt>
                <c:pt idx="370">
                  <c:v>8.0038343098738274</c:v>
                </c:pt>
                <c:pt idx="371">
                  <c:v>6.067144480063984</c:v>
                </c:pt>
                <c:pt idx="372">
                  <c:v>7.0578197275088854</c:v>
                </c:pt>
                <c:pt idx="373">
                  <c:v>8.0038343098738274</c:v>
                </c:pt>
                <c:pt idx="374">
                  <c:v>8.0038343098738274</c:v>
                </c:pt>
                <c:pt idx="375">
                  <c:v>6.067144480063984</c:v>
                </c:pt>
                <c:pt idx="376">
                  <c:v>8.0038343098738274</c:v>
                </c:pt>
                <c:pt idx="377">
                  <c:v>7.0578197275088854</c:v>
                </c:pt>
                <c:pt idx="378">
                  <c:v>7.0578197275088854</c:v>
                </c:pt>
                <c:pt idx="379">
                  <c:v>6.067144480063984</c:v>
                </c:pt>
                <c:pt idx="380">
                  <c:v>7.0578197275088854</c:v>
                </c:pt>
                <c:pt idx="381">
                  <c:v>6.067144480063984</c:v>
                </c:pt>
                <c:pt idx="382">
                  <c:v>8.0038343098738274</c:v>
                </c:pt>
                <c:pt idx="383">
                  <c:v>7.0578197275088854</c:v>
                </c:pt>
                <c:pt idx="384">
                  <c:v>6.067144480063984</c:v>
                </c:pt>
                <c:pt idx="385">
                  <c:v>6.067144480063984</c:v>
                </c:pt>
                <c:pt idx="386">
                  <c:v>8.9639365254740078</c:v>
                </c:pt>
                <c:pt idx="387">
                  <c:v>8.0038343098738274</c:v>
                </c:pt>
                <c:pt idx="388">
                  <c:v>7.0578197275088854</c:v>
                </c:pt>
                <c:pt idx="389">
                  <c:v>6.067144480063984</c:v>
                </c:pt>
                <c:pt idx="390">
                  <c:v>7.0578197275088854</c:v>
                </c:pt>
                <c:pt idx="391">
                  <c:v>5.0274971392528442</c:v>
                </c:pt>
                <c:pt idx="392">
                  <c:v>8.0038343098738274</c:v>
                </c:pt>
                <c:pt idx="393">
                  <c:v>6.067144480063984</c:v>
                </c:pt>
                <c:pt idx="394">
                  <c:v>7.0578197275088854</c:v>
                </c:pt>
                <c:pt idx="395">
                  <c:v>9.9132064386053287</c:v>
                </c:pt>
                <c:pt idx="396">
                  <c:v>8.9639365254740078</c:v>
                </c:pt>
                <c:pt idx="397">
                  <c:v>7.0578197275088854</c:v>
                </c:pt>
                <c:pt idx="398">
                  <c:v>9.9132064386053287</c:v>
                </c:pt>
                <c:pt idx="399">
                  <c:v>8.0038343098738274</c:v>
                </c:pt>
                <c:pt idx="400">
                  <c:v>8.0038343098738274</c:v>
                </c:pt>
                <c:pt idx="401">
                  <c:v>6.067144480063984</c:v>
                </c:pt>
                <c:pt idx="402">
                  <c:v>8.0038343098738274</c:v>
                </c:pt>
                <c:pt idx="403">
                  <c:v>5.0274971392528442</c:v>
                </c:pt>
                <c:pt idx="404">
                  <c:v>6.067144480063984</c:v>
                </c:pt>
                <c:pt idx="405">
                  <c:v>8.0038343098738274</c:v>
                </c:pt>
                <c:pt idx="406">
                  <c:v>8.0038343098738274</c:v>
                </c:pt>
                <c:pt idx="407">
                  <c:v>7.0578197275088854</c:v>
                </c:pt>
                <c:pt idx="408">
                  <c:v>8.0038343098738274</c:v>
                </c:pt>
                <c:pt idx="409">
                  <c:v>8.0038343098738274</c:v>
                </c:pt>
                <c:pt idx="410">
                  <c:v>7.0578197275088854</c:v>
                </c:pt>
                <c:pt idx="411">
                  <c:v>6.067144480063984</c:v>
                </c:pt>
                <c:pt idx="412">
                  <c:v>7.0578197275088854</c:v>
                </c:pt>
                <c:pt idx="413">
                  <c:v>7.0578197275088854</c:v>
                </c:pt>
                <c:pt idx="414">
                  <c:v>7.0578197275088854</c:v>
                </c:pt>
                <c:pt idx="415">
                  <c:v>7.0578197275088854</c:v>
                </c:pt>
                <c:pt idx="416">
                  <c:v>3.9339300617536139</c:v>
                </c:pt>
                <c:pt idx="417">
                  <c:v>5.0274971392528442</c:v>
                </c:pt>
                <c:pt idx="418">
                  <c:v>3.9339300617536139</c:v>
                </c:pt>
                <c:pt idx="419">
                  <c:v>8.0038343098738274</c:v>
                </c:pt>
                <c:pt idx="420">
                  <c:v>8.9639365254740078</c:v>
                </c:pt>
                <c:pt idx="421">
                  <c:v>9.9132064386053287</c:v>
                </c:pt>
                <c:pt idx="422">
                  <c:v>9.9132064386053287</c:v>
                </c:pt>
                <c:pt idx="423">
                  <c:v>7.0578197275088854</c:v>
                </c:pt>
                <c:pt idx="424">
                  <c:v>6.067144480063984</c:v>
                </c:pt>
                <c:pt idx="425">
                  <c:v>8.0038343098738274</c:v>
                </c:pt>
                <c:pt idx="426">
                  <c:v>8.9639365254740078</c:v>
                </c:pt>
                <c:pt idx="427">
                  <c:v>5.0274971392528442</c:v>
                </c:pt>
                <c:pt idx="428">
                  <c:v>7.0578197275088854</c:v>
                </c:pt>
                <c:pt idx="429">
                  <c:v>8.0038343098738274</c:v>
                </c:pt>
                <c:pt idx="430">
                  <c:v>8.9639365254740078</c:v>
                </c:pt>
                <c:pt idx="431">
                  <c:v>8.0038343098738274</c:v>
                </c:pt>
                <c:pt idx="432">
                  <c:v>8.0038343098738274</c:v>
                </c:pt>
                <c:pt idx="433">
                  <c:v>5.0274971392528442</c:v>
                </c:pt>
                <c:pt idx="434">
                  <c:v>6.067144480063984</c:v>
                </c:pt>
                <c:pt idx="435">
                  <c:v>3.9339300617536139</c:v>
                </c:pt>
                <c:pt idx="436">
                  <c:v>3.9339300617536139</c:v>
                </c:pt>
                <c:pt idx="437">
                  <c:v>3.9339300617536139</c:v>
                </c:pt>
                <c:pt idx="438">
                  <c:v>5.0274971392528442</c:v>
                </c:pt>
                <c:pt idx="439">
                  <c:v>3.9339300617536139</c:v>
                </c:pt>
                <c:pt idx="440">
                  <c:v>6.067144480063984</c:v>
                </c:pt>
                <c:pt idx="441">
                  <c:v>6.067144480063984</c:v>
                </c:pt>
                <c:pt idx="442">
                  <c:v>7.0578197275088854</c:v>
                </c:pt>
                <c:pt idx="443">
                  <c:v>8.0038343098738274</c:v>
                </c:pt>
                <c:pt idx="444">
                  <c:v>6.067144480063984</c:v>
                </c:pt>
                <c:pt idx="445">
                  <c:v>8.0038343098738274</c:v>
                </c:pt>
                <c:pt idx="446">
                  <c:v>8.9639365254740078</c:v>
                </c:pt>
                <c:pt idx="447">
                  <c:v>5.0274971392528442</c:v>
                </c:pt>
                <c:pt idx="448">
                  <c:v>6.067144480063984</c:v>
                </c:pt>
                <c:pt idx="449">
                  <c:v>8.0038343098738274</c:v>
                </c:pt>
                <c:pt idx="450">
                  <c:v>6.067144480063984</c:v>
                </c:pt>
                <c:pt idx="451">
                  <c:v>8.0038343098738274</c:v>
                </c:pt>
                <c:pt idx="452">
                  <c:v>7.0578197275088854</c:v>
                </c:pt>
                <c:pt idx="453">
                  <c:v>6.067144480063984</c:v>
                </c:pt>
                <c:pt idx="454">
                  <c:v>5.0274971392528442</c:v>
                </c:pt>
                <c:pt idx="455">
                  <c:v>7.0578197275088854</c:v>
                </c:pt>
                <c:pt idx="456">
                  <c:v>5.0274971392528442</c:v>
                </c:pt>
                <c:pt idx="457">
                  <c:v>6.067144480063984</c:v>
                </c:pt>
                <c:pt idx="458">
                  <c:v>7.0578197275088854</c:v>
                </c:pt>
                <c:pt idx="459">
                  <c:v>8.0038343098738274</c:v>
                </c:pt>
                <c:pt idx="460">
                  <c:v>7.0578197275088854</c:v>
                </c:pt>
                <c:pt idx="461">
                  <c:v>7.0578197275088854</c:v>
                </c:pt>
                <c:pt idx="462">
                  <c:v>7.0578197275088854</c:v>
                </c:pt>
                <c:pt idx="463">
                  <c:v>8.0038343098738274</c:v>
                </c:pt>
                <c:pt idx="464">
                  <c:v>8.0038343098738274</c:v>
                </c:pt>
                <c:pt idx="465">
                  <c:v>7.0578197275088854</c:v>
                </c:pt>
                <c:pt idx="466">
                  <c:v>6.067144480063984</c:v>
                </c:pt>
                <c:pt idx="467">
                  <c:v>8.0038343098738274</c:v>
                </c:pt>
                <c:pt idx="468">
                  <c:v>7.0578197275088854</c:v>
                </c:pt>
                <c:pt idx="469">
                  <c:v>8.0038343098738274</c:v>
                </c:pt>
                <c:pt idx="470">
                  <c:v>8.0038343098738274</c:v>
                </c:pt>
                <c:pt idx="471">
                  <c:v>5.0274971392528442</c:v>
                </c:pt>
                <c:pt idx="472">
                  <c:v>8.9639365254740078</c:v>
                </c:pt>
                <c:pt idx="473">
                  <c:v>5.0274971392528442</c:v>
                </c:pt>
                <c:pt idx="474">
                  <c:v>8.9639365254740078</c:v>
                </c:pt>
                <c:pt idx="475">
                  <c:v>6.067144480063984</c:v>
                </c:pt>
                <c:pt idx="476">
                  <c:v>3.9339300617536139</c:v>
                </c:pt>
                <c:pt idx="477">
                  <c:v>6.067144480063984</c:v>
                </c:pt>
                <c:pt idx="478">
                  <c:v>7.0578197275088854</c:v>
                </c:pt>
                <c:pt idx="479">
                  <c:v>3.9339300617536139</c:v>
                </c:pt>
                <c:pt idx="480">
                  <c:v>6.067144480063984</c:v>
                </c:pt>
                <c:pt idx="481">
                  <c:v>8.0038343098738274</c:v>
                </c:pt>
                <c:pt idx="482">
                  <c:v>8.0038343098738274</c:v>
                </c:pt>
                <c:pt idx="483">
                  <c:v>3.9339300617536139</c:v>
                </c:pt>
                <c:pt idx="484">
                  <c:v>6.067144480063984</c:v>
                </c:pt>
                <c:pt idx="485">
                  <c:v>6.067144480063984</c:v>
                </c:pt>
                <c:pt idx="486">
                  <c:v>3.9339300617536139</c:v>
                </c:pt>
                <c:pt idx="487">
                  <c:v>7.0578197275088854</c:v>
                </c:pt>
                <c:pt idx="488">
                  <c:v>7.0578197275088854</c:v>
                </c:pt>
                <c:pt idx="489">
                  <c:v>6.067144480063984</c:v>
                </c:pt>
                <c:pt idx="490">
                  <c:v>3.9339300617536139</c:v>
                </c:pt>
                <c:pt idx="491">
                  <c:v>8.9639365254740078</c:v>
                </c:pt>
                <c:pt idx="492">
                  <c:v>6.067144480063984</c:v>
                </c:pt>
                <c:pt idx="493">
                  <c:v>6.067144480063984</c:v>
                </c:pt>
                <c:pt idx="494">
                  <c:v>6.067144480063984</c:v>
                </c:pt>
                <c:pt idx="495">
                  <c:v>8.0038343098738274</c:v>
                </c:pt>
                <c:pt idx="496">
                  <c:v>6.067144480063984</c:v>
                </c:pt>
                <c:pt idx="497">
                  <c:v>8.0038343098738274</c:v>
                </c:pt>
                <c:pt idx="498">
                  <c:v>6.067144480063984</c:v>
                </c:pt>
                <c:pt idx="499">
                  <c:v>5.0274971392528442</c:v>
                </c:pt>
                <c:pt idx="500">
                  <c:v>6.067144480063984</c:v>
                </c:pt>
                <c:pt idx="501">
                  <c:v>6.067144480063984</c:v>
                </c:pt>
                <c:pt idx="502">
                  <c:v>5.0274971392528442</c:v>
                </c:pt>
                <c:pt idx="503">
                  <c:v>7.0578197275088854</c:v>
                </c:pt>
                <c:pt idx="504">
                  <c:v>5.0274971392528442</c:v>
                </c:pt>
                <c:pt idx="505">
                  <c:v>3.9339300617536139</c:v>
                </c:pt>
                <c:pt idx="506">
                  <c:v>3.9339300617536139</c:v>
                </c:pt>
                <c:pt idx="507">
                  <c:v>5.0274971392528442</c:v>
                </c:pt>
                <c:pt idx="508">
                  <c:v>6.067144480063984</c:v>
                </c:pt>
                <c:pt idx="509">
                  <c:v>6.067144480063984</c:v>
                </c:pt>
                <c:pt idx="510">
                  <c:v>5.0274971392528442</c:v>
                </c:pt>
                <c:pt idx="511">
                  <c:v>7.0578197275088854</c:v>
                </c:pt>
                <c:pt idx="512">
                  <c:v>6.067144480063984</c:v>
                </c:pt>
                <c:pt idx="513">
                  <c:v>5.0274971392528442</c:v>
                </c:pt>
                <c:pt idx="514">
                  <c:v>6.067144480063984</c:v>
                </c:pt>
                <c:pt idx="515">
                  <c:v>8.0038343098738274</c:v>
                </c:pt>
                <c:pt idx="516">
                  <c:v>7.0578197275088854</c:v>
                </c:pt>
                <c:pt idx="517">
                  <c:v>8.0038343098738274</c:v>
                </c:pt>
                <c:pt idx="518">
                  <c:v>6.067144480063984</c:v>
                </c:pt>
                <c:pt idx="519">
                  <c:v>7.0578197275088854</c:v>
                </c:pt>
                <c:pt idx="520">
                  <c:v>6.067144480063984</c:v>
                </c:pt>
                <c:pt idx="521">
                  <c:v>6.067144480063984</c:v>
                </c:pt>
                <c:pt idx="522">
                  <c:v>6.067144480063984</c:v>
                </c:pt>
                <c:pt idx="523">
                  <c:v>13.487176960743341</c:v>
                </c:pt>
                <c:pt idx="524">
                  <c:v>14.771200477329661</c:v>
                </c:pt>
                <c:pt idx="525">
                  <c:v>11.378611522165858</c:v>
                </c:pt>
                <c:pt idx="526">
                  <c:v>10.961927707694379</c:v>
                </c:pt>
                <c:pt idx="527">
                  <c:v>16.202025729762777</c:v>
                </c:pt>
                <c:pt idx="528">
                  <c:v>11.378611522165858</c:v>
                </c:pt>
                <c:pt idx="529">
                  <c:v>9.9177803310563171</c:v>
                </c:pt>
                <c:pt idx="530">
                  <c:v>14.017662035954112</c:v>
                </c:pt>
                <c:pt idx="531">
                  <c:v>13.259741545204809</c:v>
                </c:pt>
                <c:pt idx="532">
                  <c:v>13.259741545204809</c:v>
                </c:pt>
                <c:pt idx="533">
                  <c:v>9.9132064386053287</c:v>
                </c:pt>
                <c:pt idx="534">
                  <c:v>12.486568800129861</c:v>
                </c:pt>
                <c:pt idx="535">
                  <c:v>10.822196861874897</c:v>
                </c:pt>
                <c:pt idx="536">
                  <c:v>11.683804063470793</c:v>
                </c:pt>
                <c:pt idx="537">
                  <c:v>11.683804063470793</c:v>
                </c:pt>
                <c:pt idx="538">
                  <c:v>8.9639365254740078</c:v>
                </c:pt>
                <c:pt idx="539">
                  <c:v>10.822196861874897</c:v>
                </c:pt>
                <c:pt idx="540">
                  <c:v>9.9132064386053287</c:v>
                </c:pt>
                <c:pt idx="541">
                  <c:v>8.0038343098738274</c:v>
                </c:pt>
                <c:pt idx="542">
                  <c:v>11.683804063470793</c:v>
                </c:pt>
                <c:pt idx="543">
                  <c:v>7.0578197275088854</c:v>
                </c:pt>
                <c:pt idx="544">
                  <c:v>8.0038343098738274</c:v>
                </c:pt>
                <c:pt idx="545">
                  <c:v>9.9132064386053287</c:v>
                </c:pt>
                <c:pt idx="546">
                  <c:v>9.9132064386053287</c:v>
                </c:pt>
                <c:pt idx="547">
                  <c:v>8.9639365254740078</c:v>
                </c:pt>
                <c:pt idx="548">
                  <c:v>9.9132064386053287</c:v>
                </c:pt>
                <c:pt idx="549">
                  <c:v>14.771200477329661</c:v>
                </c:pt>
                <c:pt idx="550">
                  <c:v>8.0038343098738274</c:v>
                </c:pt>
                <c:pt idx="551">
                  <c:v>8.0038343098738274</c:v>
                </c:pt>
                <c:pt idx="552">
                  <c:v>8.0038343098738274</c:v>
                </c:pt>
                <c:pt idx="553">
                  <c:v>8.0038343098738274</c:v>
                </c:pt>
                <c:pt idx="554">
                  <c:v>6.067144480063984</c:v>
                </c:pt>
                <c:pt idx="555">
                  <c:v>8.0038343098738274</c:v>
                </c:pt>
                <c:pt idx="556">
                  <c:v>6.067144480063984</c:v>
                </c:pt>
                <c:pt idx="557">
                  <c:v>8.0038343098738274</c:v>
                </c:pt>
                <c:pt idx="558">
                  <c:v>6.067144480063984</c:v>
                </c:pt>
                <c:pt idx="559">
                  <c:v>3.9339300617536139</c:v>
                </c:pt>
                <c:pt idx="560">
                  <c:v>7.0578197275088854</c:v>
                </c:pt>
                <c:pt idx="561">
                  <c:v>6.067144480063984</c:v>
                </c:pt>
                <c:pt idx="562">
                  <c:v>7.0578197275088854</c:v>
                </c:pt>
                <c:pt idx="563">
                  <c:v>8.0038343098738274</c:v>
                </c:pt>
                <c:pt idx="564">
                  <c:v>8.9639365254740078</c:v>
                </c:pt>
                <c:pt idx="565">
                  <c:v>6.067144480063984</c:v>
                </c:pt>
                <c:pt idx="566">
                  <c:v>8.0038343098738274</c:v>
                </c:pt>
                <c:pt idx="567">
                  <c:v>8.0038343098738274</c:v>
                </c:pt>
                <c:pt idx="568">
                  <c:v>7.0578197275088854</c:v>
                </c:pt>
                <c:pt idx="569">
                  <c:v>8.0038343098738274</c:v>
                </c:pt>
                <c:pt idx="570">
                  <c:v>6.067144480063984</c:v>
                </c:pt>
                <c:pt idx="571">
                  <c:v>8.9639365254740078</c:v>
                </c:pt>
                <c:pt idx="572">
                  <c:v>8.0038343098738274</c:v>
                </c:pt>
                <c:pt idx="573">
                  <c:v>9.9177803310563171</c:v>
                </c:pt>
                <c:pt idx="574">
                  <c:v>6.067144480063984</c:v>
                </c:pt>
                <c:pt idx="575">
                  <c:v>8.0038343098738274</c:v>
                </c:pt>
                <c:pt idx="576">
                  <c:v>6.067144480063984</c:v>
                </c:pt>
                <c:pt idx="577">
                  <c:v>5.0274971392528442</c:v>
                </c:pt>
                <c:pt idx="578">
                  <c:v>6.067144480063984</c:v>
                </c:pt>
                <c:pt idx="579">
                  <c:v>8.0038343098738274</c:v>
                </c:pt>
                <c:pt idx="580">
                  <c:v>6.067144480063984</c:v>
                </c:pt>
                <c:pt idx="581">
                  <c:v>7.0578197275088854</c:v>
                </c:pt>
                <c:pt idx="582">
                  <c:v>3.9339300617536139</c:v>
                </c:pt>
                <c:pt idx="583">
                  <c:v>3.9339300617536139</c:v>
                </c:pt>
                <c:pt idx="584">
                  <c:v>8.0038343098738274</c:v>
                </c:pt>
                <c:pt idx="585">
                  <c:v>3.9339300617536139</c:v>
                </c:pt>
                <c:pt idx="586">
                  <c:v>7.0578197275088854</c:v>
                </c:pt>
                <c:pt idx="587">
                  <c:v>8.9639365254740078</c:v>
                </c:pt>
                <c:pt idx="588">
                  <c:v>6.067144480063984</c:v>
                </c:pt>
                <c:pt idx="589">
                  <c:v>8.0038343098738274</c:v>
                </c:pt>
                <c:pt idx="590">
                  <c:v>9.9132064386053287</c:v>
                </c:pt>
                <c:pt idx="591">
                  <c:v>7.0578197275088854</c:v>
                </c:pt>
                <c:pt idx="592">
                  <c:v>9.9132064386053287</c:v>
                </c:pt>
                <c:pt idx="593">
                  <c:v>8.9639365254740078</c:v>
                </c:pt>
                <c:pt idx="594">
                  <c:v>6.067144480063984</c:v>
                </c:pt>
                <c:pt idx="595">
                  <c:v>8.0038343098738274</c:v>
                </c:pt>
                <c:pt idx="596">
                  <c:v>8.9639365254740078</c:v>
                </c:pt>
                <c:pt idx="597">
                  <c:v>8.0038343098738274</c:v>
                </c:pt>
                <c:pt idx="598">
                  <c:v>10.822196861874897</c:v>
                </c:pt>
                <c:pt idx="599">
                  <c:v>8.0038343098738274</c:v>
                </c:pt>
                <c:pt idx="600">
                  <c:v>9.9132064386053287</c:v>
                </c:pt>
                <c:pt idx="601">
                  <c:v>8.9639365254740078</c:v>
                </c:pt>
                <c:pt idx="602">
                  <c:v>7.0578197275088854</c:v>
                </c:pt>
                <c:pt idx="603">
                  <c:v>8.0038343098738274</c:v>
                </c:pt>
                <c:pt idx="604">
                  <c:v>8.0038343098738274</c:v>
                </c:pt>
                <c:pt idx="605">
                  <c:v>8.0038343098738274</c:v>
                </c:pt>
                <c:pt idx="606">
                  <c:v>6.067144480063984</c:v>
                </c:pt>
                <c:pt idx="607">
                  <c:v>6.067144480063984</c:v>
                </c:pt>
                <c:pt idx="608">
                  <c:v>7.0578197275088854</c:v>
                </c:pt>
                <c:pt idx="609">
                  <c:v>7.0578197275088854</c:v>
                </c:pt>
                <c:pt idx="610">
                  <c:v>7.0578197275088854</c:v>
                </c:pt>
                <c:pt idx="611">
                  <c:v>9.9132064386053287</c:v>
                </c:pt>
                <c:pt idx="612">
                  <c:v>8.0038343098738274</c:v>
                </c:pt>
                <c:pt idx="613">
                  <c:v>8.0038343098738274</c:v>
                </c:pt>
                <c:pt idx="614">
                  <c:v>8.0038343098738274</c:v>
                </c:pt>
                <c:pt idx="615">
                  <c:v>7.0578197275088854</c:v>
                </c:pt>
                <c:pt idx="616">
                  <c:v>8.9639365254740078</c:v>
                </c:pt>
                <c:pt idx="617">
                  <c:v>13.259741545204809</c:v>
                </c:pt>
                <c:pt idx="618">
                  <c:v>14.771200477329661</c:v>
                </c:pt>
                <c:pt idx="619">
                  <c:v>9.9177803310563171</c:v>
                </c:pt>
                <c:pt idx="620">
                  <c:v>11.378611522165858</c:v>
                </c:pt>
                <c:pt idx="621">
                  <c:v>16.202025729762777</c:v>
                </c:pt>
                <c:pt idx="622">
                  <c:v>15.498760355599174</c:v>
                </c:pt>
                <c:pt idx="623">
                  <c:v>9.9177803310563171</c:v>
                </c:pt>
                <c:pt idx="624">
                  <c:v>14.771200477329661</c:v>
                </c:pt>
                <c:pt idx="625">
                  <c:v>14.017662035954112</c:v>
                </c:pt>
                <c:pt idx="626">
                  <c:v>14.771200477329661</c:v>
                </c:pt>
                <c:pt idx="627">
                  <c:v>13.259741545204809</c:v>
                </c:pt>
                <c:pt idx="628">
                  <c:v>10.822196861874897</c:v>
                </c:pt>
                <c:pt idx="629">
                  <c:v>11.683804063470793</c:v>
                </c:pt>
                <c:pt idx="630">
                  <c:v>9.9132064386053287</c:v>
                </c:pt>
                <c:pt idx="631">
                  <c:v>9.9132064386053287</c:v>
                </c:pt>
                <c:pt idx="632">
                  <c:v>9.9132064386053287</c:v>
                </c:pt>
                <c:pt idx="633">
                  <c:v>10.822196861874897</c:v>
                </c:pt>
                <c:pt idx="634">
                  <c:v>10.822196861874897</c:v>
                </c:pt>
                <c:pt idx="635">
                  <c:v>8.9639365254740078</c:v>
                </c:pt>
                <c:pt idx="636">
                  <c:v>9.9132064386053287</c:v>
                </c:pt>
                <c:pt idx="637">
                  <c:v>8.9639365254740078</c:v>
                </c:pt>
                <c:pt idx="638">
                  <c:v>8.9639365254740078</c:v>
                </c:pt>
                <c:pt idx="639">
                  <c:v>11.683804063470793</c:v>
                </c:pt>
                <c:pt idx="640">
                  <c:v>9.9132064386053287</c:v>
                </c:pt>
                <c:pt idx="641">
                  <c:v>11.683804063470793</c:v>
                </c:pt>
                <c:pt idx="642">
                  <c:v>10.822196861874897</c:v>
                </c:pt>
                <c:pt idx="643">
                  <c:v>8.9639365254740078</c:v>
                </c:pt>
                <c:pt idx="644">
                  <c:v>10.822196861874897</c:v>
                </c:pt>
                <c:pt idx="645">
                  <c:v>9.9132064386053287</c:v>
                </c:pt>
                <c:pt idx="646">
                  <c:v>9.9132064386053287</c:v>
                </c:pt>
                <c:pt idx="647">
                  <c:v>10.822196861874897</c:v>
                </c:pt>
                <c:pt idx="648">
                  <c:v>9.9132064386053287</c:v>
                </c:pt>
                <c:pt idx="649">
                  <c:v>9.9132064386053287</c:v>
                </c:pt>
                <c:pt idx="650">
                  <c:v>10.822196861874897</c:v>
                </c:pt>
                <c:pt idx="651">
                  <c:v>10.822196861874897</c:v>
                </c:pt>
                <c:pt idx="652">
                  <c:v>17.232193987076293</c:v>
                </c:pt>
                <c:pt idx="653">
                  <c:v>12.455235608794499</c:v>
                </c:pt>
                <c:pt idx="654">
                  <c:v>12.455235608794499</c:v>
                </c:pt>
                <c:pt idx="655">
                  <c:v>10.961927707694379</c:v>
                </c:pt>
                <c:pt idx="656">
                  <c:v>15.498760355599174</c:v>
                </c:pt>
                <c:pt idx="657">
                  <c:v>15.498760355599174</c:v>
                </c:pt>
                <c:pt idx="658">
                  <c:v>13.259741545204809</c:v>
                </c:pt>
                <c:pt idx="659">
                  <c:v>14.771200477329661</c:v>
                </c:pt>
                <c:pt idx="660">
                  <c:v>16.202025729762777</c:v>
                </c:pt>
                <c:pt idx="661">
                  <c:v>14.771200477329661</c:v>
                </c:pt>
                <c:pt idx="662">
                  <c:v>15.498760355599174</c:v>
                </c:pt>
                <c:pt idx="663">
                  <c:v>12.486568800129861</c:v>
                </c:pt>
                <c:pt idx="664">
                  <c:v>14.017662035954112</c:v>
                </c:pt>
                <c:pt idx="665">
                  <c:v>12.486568800129861</c:v>
                </c:pt>
                <c:pt idx="666">
                  <c:v>13.259741545204809</c:v>
                </c:pt>
                <c:pt idx="667">
                  <c:v>10.822196861874897</c:v>
                </c:pt>
                <c:pt idx="668">
                  <c:v>9.9132064386053287</c:v>
                </c:pt>
                <c:pt idx="669">
                  <c:v>12.486568800129861</c:v>
                </c:pt>
                <c:pt idx="670">
                  <c:v>12.486568800129861</c:v>
                </c:pt>
                <c:pt idx="671">
                  <c:v>12.486568800129861</c:v>
                </c:pt>
                <c:pt idx="672">
                  <c:v>8.9639365254740078</c:v>
                </c:pt>
                <c:pt idx="673">
                  <c:v>8.0038343098738274</c:v>
                </c:pt>
                <c:pt idx="674">
                  <c:v>8.0038343098738274</c:v>
                </c:pt>
                <c:pt idx="675">
                  <c:v>10.822196861874897</c:v>
                </c:pt>
                <c:pt idx="676">
                  <c:v>8.0038343098738274</c:v>
                </c:pt>
                <c:pt idx="677">
                  <c:v>8.0038343098738274</c:v>
                </c:pt>
                <c:pt idx="678">
                  <c:v>7.0578197275088854</c:v>
                </c:pt>
                <c:pt idx="679">
                  <c:v>8.9639365254740078</c:v>
                </c:pt>
                <c:pt idx="680">
                  <c:v>7.0578197275088854</c:v>
                </c:pt>
                <c:pt idx="681">
                  <c:v>8.0038343098738274</c:v>
                </c:pt>
                <c:pt idx="682">
                  <c:v>9.9132064386053287</c:v>
                </c:pt>
                <c:pt idx="683">
                  <c:v>8.0038343098738274</c:v>
                </c:pt>
                <c:pt idx="684">
                  <c:v>8.0038343098738274</c:v>
                </c:pt>
                <c:pt idx="685">
                  <c:v>9.9132064386053287</c:v>
                </c:pt>
                <c:pt idx="686">
                  <c:v>8.9639365254740078</c:v>
                </c:pt>
                <c:pt idx="687">
                  <c:v>9.9132064386053287</c:v>
                </c:pt>
                <c:pt idx="688">
                  <c:v>8.0038343098738274</c:v>
                </c:pt>
                <c:pt idx="689">
                  <c:v>8.0038343098738274</c:v>
                </c:pt>
                <c:pt idx="690">
                  <c:v>10.822196861874897</c:v>
                </c:pt>
                <c:pt idx="691">
                  <c:v>9.9132064386053287</c:v>
                </c:pt>
                <c:pt idx="692">
                  <c:v>10.822196861874897</c:v>
                </c:pt>
                <c:pt idx="693">
                  <c:v>8.9639365254740078</c:v>
                </c:pt>
                <c:pt idx="694">
                  <c:v>8.9639365254740078</c:v>
                </c:pt>
                <c:pt idx="695">
                  <c:v>9.9132064386053287</c:v>
                </c:pt>
                <c:pt idx="696">
                  <c:v>8.0038343098738274</c:v>
                </c:pt>
                <c:pt idx="697">
                  <c:v>7.0578197275088854</c:v>
                </c:pt>
                <c:pt idx="698">
                  <c:v>8.9639365254740078</c:v>
                </c:pt>
                <c:pt idx="699">
                  <c:v>8.9639365254740078</c:v>
                </c:pt>
                <c:pt idx="700">
                  <c:v>7.0578197275088854</c:v>
                </c:pt>
                <c:pt idx="701">
                  <c:v>8.0038343098738274</c:v>
                </c:pt>
                <c:pt idx="702">
                  <c:v>8.9639365254740078</c:v>
                </c:pt>
                <c:pt idx="703">
                  <c:v>8.9639365254740078</c:v>
                </c:pt>
                <c:pt idx="704">
                  <c:v>7.0578197275088854</c:v>
                </c:pt>
                <c:pt idx="705">
                  <c:v>7.0578197275088854</c:v>
                </c:pt>
                <c:pt idx="706">
                  <c:v>7.0578197275088854</c:v>
                </c:pt>
                <c:pt idx="707">
                  <c:v>7.0578197275088854</c:v>
                </c:pt>
                <c:pt idx="708">
                  <c:v>7.0578197275088854</c:v>
                </c:pt>
                <c:pt idx="709">
                  <c:v>-2.3715009040411701</c:v>
                </c:pt>
                <c:pt idx="710">
                  <c:v>7.0578197275088854</c:v>
                </c:pt>
                <c:pt idx="711">
                  <c:v>9.9132064386053287</c:v>
                </c:pt>
                <c:pt idx="712">
                  <c:v>9.9132064386053287</c:v>
                </c:pt>
                <c:pt idx="713">
                  <c:v>7.0578197275088854</c:v>
                </c:pt>
                <c:pt idx="714">
                  <c:v>9.9132064386053287</c:v>
                </c:pt>
                <c:pt idx="715">
                  <c:v>7.0578197275088854</c:v>
                </c:pt>
                <c:pt idx="716">
                  <c:v>8.0038343098738274</c:v>
                </c:pt>
                <c:pt idx="717">
                  <c:v>6.067144480063984</c:v>
                </c:pt>
                <c:pt idx="718">
                  <c:v>6.067144480063984</c:v>
                </c:pt>
                <c:pt idx="719">
                  <c:v>7.0578197275088854</c:v>
                </c:pt>
                <c:pt idx="720">
                  <c:v>8.0038343098738274</c:v>
                </c:pt>
                <c:pt idx="721">
                  <c:v>7.0578197275088854</c:v>
                </c:pt>
                <c:pt idx="722">
                  <c:v>7.0578197275088854</c:v>
                </c:pt>
                <c:pt idx="723">
                  <c:v>8.9639365254740078</c:v>
                </c:pt>
                <c:pt idx="724">
                  <c:v>7.0578197275088854</c:v>
                </c:pt>
                <c:pt idx="725">
                  <c:v>8.0038343098738274</c:v>
                </c:pt>
                <c:pt idx="726">
                  <c:v>6.067144480063984</c:v>
                </c:pt>
                <c:pt idx="727">
                  <c:v>8.0038343098738274</c:v>
                </c:pt>
                <c:pt idx="728">
                  <c:v>8.0038343098738274</c:v>
                </c:pt>
                <c:pt idx="729">
                  <c:v>6.067144480063984</c:v>
                </c:pt>
                <c:pt idx="730">
                  <c:v>6.067144480063984</c:v>
                </c:pt>
                <c:pt idx="731">
                  <c:v>8.0038343098738274</c:v>
                </c:pt>
                <c:pt idx="732">
                  <c:v>11.683804063470793</c:v>
                </c:pt>
                <c:pt idx="733">
                  <c:v>8.9639365254740078</c:v>
                </c:pt>
                <c:pt idx="734">
                  <c:v>8.9639365254740078</c:v>
                </c:pt>
                <c:pt idx="735">
                  <c:v>7.0578197275088854</c:v>
                </c:pt>
                <c:pt idx="736">
                  <c:v>7.0578197275088854</c:v>
                </c:pt>
                <c:pt idx="737">
                  <c:v>6.067144480063984</c:v>
                </c:pt>
                <c:pt idx="738">
                  <c:v>9.9132064386053287</c:v>
                </c:pt>
                <c:pt idx="739">
                  <c:v>8.0038343098738274</c:v>
                </c:pt>
                <c:pt idx="740">
                  <c:v>8.9639365254740078</c:v>
                </c:pt>
                <c:pt idx="741">
                  <c:v>8.0038343098738274</c:v>
                </c:pt>
                <c:pt idx="742">
                  <c:v>8.0038343098738274</c:v>
                </c:pt>
                <c:pt idx="743">
                  <c:v>6.067144480063984</c:v>
                </c:pt>
                <c:pt idx="744">
                  <c:v>8.9639365254740078</c:v>
                </c:pt>
                <c:pt idx="745">
                  <c:v>6.067144480063984</c:v>
                </c:pt>
                <c:pt idx="746">
                  <c:v>8.0038343098738274</c:v>
                </c:pt>
                <c:pt idx="747">
                  <c:v>8.0038343098738274</c:v>
                </c:pt>
                <c:pt idx="748">
                  <c:v>8.0038343098738274</c:v>
                </c:pt>
                <c:pt idx="749">
                  <c:v>8.0038343098738274</c:v>
                </c:pt>
                <c:pt idx="750">
                  <c:v>8.0038343098738274</c:v>
                </c:pt>
                <c:pt idx="751">
                  <c:v>6.067144480063984</c:v>
                </c:pt>
                <c:pt idx="752">
                  <c:v>7.0578197275088854</c:v>
                </c:pt>
                <c:pt idx="753">
                  <c:v>7.0578197275088854</c:v>
                </c:pt>
                <c:pt idx="754">
                  <c:v>8.0038343098738274</c:v>
                </c:pt>
                <c:pt idx="755">
                  <c:v>9.9132064386053287</c:v>
                </c:pt>
                <c:pt idx="756">
                  <c:v>12.486568800129861</c:v>
                </c:pt>
                <c:pt idx="757">
                  <c:v>10.822196861874897</c:v>
                </c:pt>
                <c:pt idx="758">
                  <c:v>13.259741545204809</c:v>
                </c:pt>
                <c:pt idx="759">
                  <c:v>11.683804063470793</c:v>
                </c:pt>
                <c:pt idx="760">
                  <c:v>10.822196861874897</c:v>
                </c:pt>
                <c:pt idx="761">
                  <c:v>9.9132064386053287</c:v>
                </c:pt>
                <c:pt idx="762">
                  <c:v>8.9639365254740078</c:v>
                </c:pt>
                <c:pt idx="763">
                  <c:v>8.0038343098738274</c:v>
                </c:pt>
                <c:pt idx="764">
                  <c:v>8.0038343098738274</c:v>
                </c:pt>
                <c:pt idx="765">
                  <c:v>9.9132064386053287</c:v>
                </c:pt>
                <c:pt idx="766">
                  <c:v>9.9132064386053287</c:v>
                </c:pt>
                <c:pt idx="767">
                  <c:v>6.067144480063984</c:v>
                </c:pt>
                <c:pt idx="768">
                  <c:v>8.9639365254740078</c:v>
                </c:pt>
                <c:pt idx="769">
                  <c:v>8.9639365254740078</c:v>
                </c:pt>
                <c:pt idx="770">
                  <c:v>8.9639365254740078</c:v>
                </c:pt>
                <c:pt idx="771">
                  <c:v>8.9639365254740078</c:v>
                </c:pt>
                <c:pt idx="772">
                  <c:v>8.0038343098738274</c:v>
                </c:pt>
                <c:pt idx="773">
                  <c:v>6.067144480063984</c:v>
                </c:pt>
                <c:pt idx="774">
                  <c:v>6.067144480063984</c:v>
                </c:pt>
                <c:pt idx="775">
                  <c:v>5.0274971392528442</c:v>
                </c:pt>
                <c:pt idx="776">
                  <c:v>7.0578197275088854</c:v>
                </c:pt>
                <c:pt idx="777">
                  <c:v>8.0038343098738274</c:v>
                </c:pt>
                <c:pt idx="778">
                  <c:v>8.0038343098738274</c:v>
                </c:pt>
                <c:pt idx="779">
                  <c:v>6.067144480063984</c:v>
                </c:pt>
                <c:pt idx="780">
                  <c:v>7.0578197275088854</c:v>
                </c:pt>
                <c:pt idx="781">
                  <c:v>8.9639365254740078</c:v>
                </c:pt>
                <c:pt idx="782">
                  <c:v>9.9132064386053287</c:v>
                </c:pt>
                <c:pt idx="783">
                  <c:v>7.0578197275088854</c:v>
                </c:pt>
                <c:pt idx="784">
                  <c:v>8.9639365254740078</c:v>
                </c:pt>
                <c:pt idx="785">
                  <c:v>6.067144480063984</c:v>
                </c:pt>
                <c:pt idx="786">
                  <c:v>8.0038343098738274</c:v>
                </c:pt>
                <c:pt idx="787">
                  <c:v>8.9639365254740078</c:v>
                </c:pt>
                <c:pt idx="788">
                  <c:v>7.0578197275088854</c:v>
                </c:pt>
                <c:pt idx="789">
                  <c:v>8.9639365254740078</c:v>
                </c:pt>
                <c:pt idx="790">
                  <c:v>8.0038343098738274</c:v>
                </c:pt>
                <c:pt idx="791">
                  <c:v>6.067144480063984</c:v>
                </c:pt>
                <c:pt idx="792">
                  <c:v>8.9639365254740078</c:v>
                </c:pt>
                <c:pt idx="793">
                  <c:v>8.0038343098738274</c:v>
                </c:pt>
                <c:pt idx="794">
                  <c:v>8.0038343098738274</c:v>
                </c:pt>
                <c:pt idx="795">
                  <c:v>8.9639365254740078</c:v>
                </c:pt>
                <c:pt idx="796">
                  <c:v>8.9639365254740078</c:v>
                </c:pt>
                <c:pt idx="797">
                  <c:v>7.0578197275088854</c:v>
                </c:pt>
                <c:pt idx="798">
                  <c:v>7.0578197275088854</c:v>
                </c:pt>
                <c:pt idx="799">
                  <c:v>10.822196861874897</c:v>
                </c:pt>
                <c:pt idx="800">
                  <c:v>7.0578197275088854</c:v>
                </c:pt>
                <c:pt idx="801">
                  <c:v>8.0038343098738274</c:v>
                </c:pt>
                <c:pt idx="802">
                  <c:v>8.9639365254740078</c:v>
                </c:pt>
                <c:pt idx="803">
                  <c:v>8.0038343098738274</c:v>
                </c:pt>
                <c:pt idx="804">
                  <c:v>11.683804063470793</c:v>
                </c:pt>
                <c:pt idx="805">
                  <c:v>9.9132064386053287</c:v>
                </c:pt>
                <c:pt idx="806">
                  <c:v>8.0038343098738274</c:v>
                </c:pt>
                <c:pt idx="807">
                  <c:v>10.822196861874897</c:v>
                </c:pt>
                <c:pt idx="808">
                  <c:v>9.9132064386053287</c:v>
                </c:pt>
                <c:pt idx="809">
                  <c:v>10.822196861874897</c:v>
                </c:pt>
                <c:pt idx="810">
                  <c:v>6.067144480063984</c:v>
                </c:pt>
                <c:pt idx="811">
                  <c:v>9.9132064386053287</c:v>
                </c:pt>
                <c:pt idx="812">
                  <c:v>6.067144480063984</c:v>
                </c:pt>
                <c:pt idx="813">
                  <c:v>8.9639365254740078</c:v>
                </c:pt>
                <c:pt idx="814">
                  <c:v>8.9639365254740078</c:v>
                </c:pt>
                <c:pt idx="815">
                  <c:v>8.0038343098738274</c:v>
                </c:pt>
                <c:pt idx="816">
                  <c:v>8.0038343098738274</c:v>
                </c:pt>
                <c:pt idx="817">
                  <c:v>8.0038343098738274</c:v>
                </c:pt>
                <c:pt idx="818">
                  <c:v>8.9639365254740078</c:v>
                </c:pt>
                <c:pt idx="819">
                  <c:v>5.0274971392528442</c:v>
                </c:pt>
                <c:pt idx="820">
                  <c:v>5.0274971392528442</c:v>
                </c:pt>
                <c:pt idx="821">
                  <c:v>6.067144480063984</c:v>
                </c:pt>
                <c:pt idx="822">
                  <c:v>8.9639365254740078</c:v>
                </c:pt>
                <c:pt idx="823">
                  <c:v>6.067144480063984</c:v>
                </c:pt>
                <c:pt idx="824">
                  <c:v>8.0038343098738274</c:v>
                </c:pt>
                <c:pt idx="825">
                  <c:v>8.9639365254740078</c:v>
                </c:pt>
                <c:pt idx="826">
                  <c:v>8.0038343098738274</c:v>
                </c:pt>
                <c:pt idx="827">
                  <c:v>8.0038343098738274</c:v>
                </c:pt>
                <c:pt idx="828">
                  <c:v>8.9639365254740078</c:v>
                </c:pt>
                <c:pt idx="829">
                  <c:v>6.067144480063984</c:v>
                </c:pt>
                <c:pt idx="830">
                  <c:v>6.067144480063984</c:v>
                </c:pt>
                <c:pt idx="831">
                  <c:v>8.9639365254740078</c:v>
                </c:pt>
                <c:pt idx="832">
                  <c:v>7.0578197275088854</c:v>
                </c:pt>
                <c:pt idx="833">
                  <c:v>8.0038343098738274</c:v>
                </c:pt>
                <c:pt idx="834">
                  <c:v>6.067144480063984</c:v>
                </c:pt>
                <c:pt idx="835">
                  <c:v>8.9639365254740078</c:v>
                </c:pt>
                <c:pt idx="836">
                  <c:v>8.0038343098738274</c:v>
                </c:pt>
                <c:pt idx="837">
                  <c:v>6.067144480063984</c:v>
                </c:pt>
                <c:pt idx="838">
                  <c:v>3.9339300617536139</c:v>
                </c:pt>
                <c:pt idx="839">
                  <c:v>7.0578197275088854</c:v>
                </c:pt>
                <c:pt idx="840">
                  <c:v>7.0578197275088854</c:v>
                </c:pt>
                <c:pt idx="841">
                  <c:v>7.0578197275088854</c:v>
                </c:pt>
                <c:pt idx="842">
                  <c:v>7.0578197275088854</c:v>
                </c:pt>
                <c:pt idx="843">
                  <c:v>7.0578197275088854</c:v>
                </c:pt>
                <c:pt idx="844">
                  <c:v>7.0578197275088854</c:v>
                </c:pt>
                <c:pt idx="845">
                  <c:v>7.0578197275088854</c:v>
                </c:pt>
                <c:pt idx="846">
                  <c:v>7.0578197275088854</c:v>
                </c:pt>
                <c:pt idx="847">
                  <c:v>7.0578197275088854</c:v>
                </c:pt>
                <c:pt idx="848">
                  <c:v>7.0578197275088854</c:v>
                </c:pt>
                <c:pt idx="849">
                  <c:v>7.0578197275088854</c:v>
                </c:pt>
                <c:pt idx="850">
                  <c:v>7.0578197275088854</c:v>
                </c:pt>
                <c:pt idx="851">
                  <c:v>6.067144480063984</c:v>
                </c:pt>
                <c:pt idx="852">
                  <c:v>6.067144480063984</c:v>
                </c:pt>
                <c:pt idx="853">
                  <c:v>8.0038343098738274</c:v>
                </c:pt>
                <c:pt idx="854">
                  <c:v>8.9639365254740078</c:v>
                </c:pt>
                <c:pt idx="855">
                  <c:v>5.0274971392528442</c:v>
                </c:pt>
                <c:pt idx="856">
                  <c:v>5.0274971392528442</c:v>
                </c:pt>
                <c:pt idx="857">
                  <c:v>9.9132064386053287</c:v>
                </c:pt>
                <c:pt idx="858">
                  <c:v>8.9639365254740078</c:v>
                </c:pt>
                <c:pt idx="859">
                  <c:v>9.9132064386053287</c:v>
                </c:pt>
                <c:pt idx="860">
                  <c:v>9.9132064386053287</c:v>
                </c:pt>
                <c:pt idx="861">
                  <c:v>8.9639365254740078</c:v>
                </c:pt>
                <c:pt idx="862">
                  <c:v>8.0038343098738274</c:v>
                </c:pt>
                <c:pt idx="863">
                  <c:v>8.9639365254740078</c:v>
                </c:pt>
                <c:pt idx="864">
                  <c:v>7.0578197275088854</c:v>
                </c:pt>
                <c:pt idx="865">
                  <c:v>8.0038343098738274</c:v>
                </c:pt>
                <c:pt idx="866">
                  <c:v>8.0038343098738274</c:v>
                </c:pt>
                <c:pt idx="867">
                  <c:v>6.067144480063984</c:v>
                </c:pt>
                <c:pt idx="868">
                  <c:v>8.0038343098738274</c:v>
                </c:pt>
                <c:pt idx="869">
                  <c:v>7.0578197275088854</c:v>
                </c:pt>
                <c:pt idx="870">
                  <c:v>7.0578197275088854</c:v>
                </c:pt>
                <c:pt idx="871">
                  <c:v>6.067144480063984</c:v>
                </c:pt>
                <c:pt idx="872">
                  <c:v>8.0038343098738274</c:v>
                </c:pt>
                <c:pt idx="873">
                  <c:v>6.067144480063984</c:v>
                </c:pt>
                <c:pt idx="874">
                  <c:v>7.0578197275088854</c:v>
                </c:pt>
                <c:pt idx="875">
                  <c:v>8.0038343098738274</c:v>
                </c:pt>
                <c:pt idx="876">
                  <c:v>7.0578197275088854</c:v>
                </c:pt>
                <c:pt idx="877">
                  <c:v>6.067144480063984</c:v>
                </c:pt>
                <c:pt idx="878">
                  <c:v>8.9639365254740078</c:v>
                </c:pt>
                <c:pt idx="879">
                  <c:v>7.0578197275088854</c:v>
                </c:pt>
                <c:pt idx="880">
                  <c:v>6.067144480063984</c:v>
                </c:pt>
                <c:pt idx="881">
                  <c:v>6.067144480063984</c:v>
                </c:pt>
                <c:pt idx="882">
                  <c:v>7.0578197275088854</c:v>
                </c:pt>
                <c:pt idx="883">
                  <c:v>8.0038343098738274</c:v>
                </c:pt>
                <c:pt idx="884">
                  <c:v>7.0578197275088854</c:v>
                </c:pt>
                <c:pt idx="885">
                  <c:v>6.067144480063984</c:v>
                </c:pt>
                <c:pt idx="886">
                  <c:v>8.0038343098738274</c:v>
                </c:pt>
                <c:pt idx="887">
                  <c:v>6.067144480063984</c:v>
                </c:pt>
              </c:numCache>
            </c:numRef>
          </c:yVal>
          <c:smooth val="1"/>
          <c:extLst xmlns:c16r2="http://schemas.microsoft.com/office/drawing/2015/06/chart">
            <c:ext xmlns:c16="http://schemas.microsoft.com/office/drawing/2014/chart" uri="{C3380CC4-5D6E-409C-BE32-E72D297353CC}">
              <c16:uniqueId val="{00000002-14FE-47E9-A18F-8CC69FD00BF4}"/>
            </c:ext>
          </c:extLst>
        </c:ser>
        <c:ser>
          <c:idx val="1"/>
          <c:order val="1"/>
          <c:tx>
            <c:v>Q</c:v>
          </c:tx>
          <c:spPr>
            <a:ln w="19050" cap="rnd">
              <a:solidFill>
                <a:schemeClr val="accent2"/>
              </a:solidFill>
              <a:round/>
            </a:ln>
            <a:effectLst/>
          </c:spPr>
          <c:marker>
            <c:symbol val="none"/>
          </c:marker>
          <c:xVal>
            <c:strRef>
              <c:f>'RATING CURVE'!$A$2:$A$889</c:f>
              <c:strCache>
                <c:ptCount val="888"/>
                <c:pt idx="0">
                  <c:v>2020/3/25 0:00:00</c:v>
                </c:pt>
                <c:pt idx="1">
                  <c:v>2020/3/25 1:00:00</c:v>
                </c:pt>
                <c:pt idx="2">
                  <c:v>2020/3/25 2:00:00</c:v>
                </c:pt>
                <c:pt idx="3">
                  <c:v>2020/3/25 3:00:00</c:v>
                </c:pt>
                <c:pt idx="4">
                  <c:v>2020/3/25 4:00:00</c:v>
                </c:pt>
                <c:pt idx="5">
                  <c:v>2020/3/25 5:00:00</c:v>
                </c:pt>
                <c:pt idx="6">
                  <c:v>2020/3/25 6:00:00</c:v>
                </c:pt>
                <c:pt idx="7">
                  <c:v>2020/3/25 7:00:00</c:v>
                </c:pt>
                <c:pt idx="8">
                  <c:v>2020/3/25 8:00:00</c:v>
                </c:pt>
                <c:pt idx="9">
                  <c:v>2020/3/25 9:00:00</c:v>
                </c:pt>
                <c:pt idx="10">
                  <c:v>2020/3/25 10:00:00</c:v>
                </c:pt>
                <c:pt idx="11">
                  <c:v>2020/3/25 11:00:00</c:v>
                </c:pt>
                <c:pt idx="12">
                  <c:v>2020/3/25 12:00:00</c:v>
                </c:pt>
                <c:pt idx="13">
                  <c:v>2020/3/25 13:00:00</c:v>
                </c:pt>
                <c:pt idx="14">
                  <c:v>2020/3/25 14:00:00</c:v>
                </c:pt>
                <c:pt idx="15">
                  <c:v>2020/3/25 15:00:00</c:v>
                </c:pt>
                <c:pt idx="16">
                  <c:v>2020/3/25 16:00:00</c:v>
                </c:pt>
                <c:pt idx="17">
                  <c:v>2020/3/25 17:00:00</c:v>
                </c:pt>
                <c:pt idx="18">
                  <c:v>2020/3/25 18:00:00</c:v>
                </c:pt>
                <c:pt idx="19">
                  <c:v>2020/3/25 19:00:00</c:v>
                </c:pt>
                <c:pt idx="20">
                  <c:v>2020/3/25 20:00:00</c:v>
                </c:pt>
                <c:pt idx="21">
                  <c:v>2020/3/25 21:00:00</c:v>
                </c:pt>
                <c:pt idx="22">
                  <c:v>2020/3/25 22:00:00</c:v>
                </c:pt>
                <c:pt idx="23">
                  <c:v>2020/3/25 23:00:00</c:v>
                </c:pt>
                <c:pt idx="24">
                  <c:v>2020/3/26 0:00:00</c:v>
                </c:pt>
                <c:pt idx="25">
                  <c:v>2020/3/26 1:00:00</c:v>
                </c:pt>
                <c:pt idx="26">
                  <c:v>2020/3/26 2:00:00</c:v>
                </c:pt>
                <c:pt idx="27">
                  <c:v>2020/3/26 3:00:00</c:v>
                </c:pt>
                <c:pt idx="28">
                  <c:v>2020/3/26 4:00:00</c:v>
                </c:pt>
                <c:pt idx="29">
                  <c:v>2020/3/26 5:00:00</c:v>
                </c:pt>
                <c:pt idx="30">
                  <c:v>2020/3/26 6:00:00</c:v>
                </c:pt>
                <c:pt idx="31">
                  <c:v>2020/3/26 7:00:00</c:v>
                </c:pt>
                <c:pt idx="32">
                  <c:v>2020/3/26 8:00:00</c:v>
                </c:pt>
                <c:pt idx="33">
                  <c:v>2020/3/26 9:00:00</c:v>
                </c:pt>
                <c:pt idx="34">
                  <c:v>2020/3/26 10:00:00</c:v>
                </c:pt>
                <c:pt idx="35">
                  <c:v>2020/3/26 11:00:00</c:v>
                </c:pt>
                <c:pt idx="36">
                  <c:v>2020/3/26 12:00:00</c:v>
                </c:pt>
                <c:pt idx="37">
                  <c:v>2020/3/26 13:00:00</c:v>
                </c:pt>
                <c:pt idx="38">
                  <c:v>2020/3/26 14:00:00</c:v>
                </c:pt>
                <c:pt idx="39">
                  <c:v>2020/3/26 15:00:00</c:v>
                </c:pt>
                <c:pt idx="40">
                  <c:v>2020/3/26 16:00:00</c:v>
                </c:pt>
                <c:pt idx="41">
                  <c:v>2020/3/26 17:00:00</c:v>
                </c:pt>
                <c:pt idx="42">
                  <c:v>2020/3/26 18:00:00</c:v>
                </c:pt>
                <c:pt idx="43">
                  <c:v>2020/3/26 19:00:00</c:v>
                </c:pt>
                <c:pt idx="44">
                  <c:v>2020/3/26 20:00:00</c:v>
                </c:pt>
                <c:pt idx="45">
                  <c:v>2020/3/26 21:00:00</c:v>
                </c:pt>
                <c:pt idx="46">
                  <c:v>2020/3/26 22:00:00</c:v>
                </c:pt>
                <c:pt idx="47">
                  <c:v>2020/3/26 23:00:00</c:v>
                </c:pt>
                <c:pt idx="48">
                  <c:v>2020/3/27 0:00:00</c:v>
                </c:pt>
                <c:pt idx="49">
                  <c:v>2020/3/27 1:00:00</c:v>
                </c:pt>
                <c:pt idx="50">
                  <c:v>2020/3/27 2:00:00</c:v>
                </c:pt>
                <c:pt idx="51">
                  <c:v>2020/3/27 3:00:00</c:v>
                </c:pt>
                <c:pt idx="52">
                  <c:v>2020/3/27 4:00:00</c:v>
                </c:pt>
                <c:pt idx="53">
                  <c:v>2020/3/27 5:00:00</c:v>
                </c:pt>
                <c:pt idx="54">
                  <c:v>2020/3/27 6:00:00</c:v>
                </c:pt>
                <c:pt idx="55">
                  <c:v>2020/3/27 7:00:00</c:v>
                </c:pt>
                <c:pt idx="56">
                  <c:v>2020/3/27 8:00:00</c:v>
                </c:pt>
                <c:pt idx="57">
                  <c:v>2020/3/27 9:00:00</c:v>
                </c:pt>
                <c:pt idx="58">
                  <c:v>2020/3/27 10:00:00</c:v>
                </c:pt>
                <c:pt idx="59">
                  <c:v>2020/3/27 11:00:00</c:v>
                </c:pt>
                <c:pt idx="60">
                  <c:v>2020/3/27 12:00:00</c:v>
                </c:pt>
                <c:pt idx="61">
                  <c:v>2020/3/27 13:00:00</c:v>
                </c:pt>
                <c:pt idx="62">
                  <c:v>2020/3/27 14:00:00</c:v>
                </c:pt>
                <c:pt idx="63">
                  <c:v>2020/3/27 15:00:00</c:v>
                </c:pt>
                <c:pt idx="64">
                  <c:v>2020/3/27 16:00:00</c:v>
                </c:pt>
                <c:pt idx="65">
                  <c:v>2020/3/27 17:00:00</c:v>
                </c:pt>
                <c:pt idx="66">
                  <c:v>2020/3/27 18:00:00</c:v>
                </c:pt>
                <c:pt idx="67">
                  <c:v>2020/3/27 19:00:00</c:v>
                </c:pt>
                <c:pt idx="68">
                  <c:v>2020/3/27 20:00:00</c:v>
                </c:pt>
                <c:pt idx="69">
                  <c:v>2020/3/27 21:00:00</c:v>
                </c:pt>
                <c:pt idx="70">
                  <c:v>2020/3/27 22:00:00</c:v>
                </c:pt>
                <c:pt idx="71">
                  <c:v>2020/3/27 23:00:00</c:v>
                </c:pt>
                <c:pt idx="72">
                  <c:v>2020/3/28 0:00:00</c:v>
                </c:pt>
                <c:pt idx="73">
                  <c:v>2020/3/28 1:00:00</c:v>
                </c:pt>
                <c:pt idx="74">
                  <c:v>2020/3/28 2:00:00</c:v>
                </c:pt>
                <c:pt idx="75">
                  <c:v>2020/3/28 3:00:00</c:v>
                </c:pt>
                <c:pt idx="76">
                  <c:v>2020/3/28 4:00:00</c:v>
                </c:pt>
                <c:pt idx="77">
                  <c:v>2020/3/28 5:00:00</c:v>
                </c:pt>
                <c:pt idx="78">
                  <c:v>2020/3/28 6:00:00</c:v>
                </c:pt>
                <c:pt idx="79">
                  <c:v>2020/3/28 7:00:00</c:v>
                </c:pt>
                <c:pt idx="80">
                  <c:v>2020/3/28 8:00:00</c:v>
                </c:pt>
                <c:pt idx="81">
                  <c:v>2020/3/28 9:00:00</c:v>
                </c:pt>
                <c:pt idx="82">
                  <c:v>2020/3/28 10:00:00</c:v>
                </c:pt>
                <c:pt idx="83">
                  <c:v>2020/3/28 11:00:00</c:v>
                </c:pt>
                <c:pt idx="84">
                  <c:v>2020/3/28 12:00:00</c:v>
                </c:pt>
                <c:pt idx="85">
                  <c:v>2020/3/28 13:00:00</c:v>
                </c:pt>
                <c:pt idx="86">
                  <c:v>2020/3/28 14:00:00</c:v>
                </c:pt>
                <c:pt idx="87">
                  <c:v>2020/3/28 15:00:00</c:v>
                </c:pt>
                <c:pt idx="88">
                  <c:v>2020/3/28 16:00:00</c:v>
                </c:pt>
                <c:pt idx="89">
                  <c:v>2020/3/28 17:00:00</c:v>
                </c:pt>
                <c:pt idx="90">
                  <c:v>2020/3/28 18:00:00</c:v>
                </c:pt>
                <c:pt idx="91">
                  <c:v>2020/3/28 19:00:00</c:v>
                </c:pt>
                <c:pt idx="92">
                  <c:v>2020/3/28 20:00:00</c:v>
                </c:pt>
                <c:pt idx="93">
                  <c:v>2020/3/28 21:00:00</c:v>
                </c:pt>
                <c:pt idx="94">
                  <c:v>2020/3/28 22:00:00</c:v>
                </c:pt>
                <c:pt idx="95">
                  <c:v>2020/3/28 23:00:00</c:v>
                </c:pt>
                <c:pt idx="96">
                  <c:v>2020/3/29 0:00:00</c:v>
                </c:pt>
                <c:pt idx="97">
                  <c:v>2020/3/29 1:00:00</c:v>
                </c:pt>
                <c:pt idx="98">
                  <c:v>2020/3/29 2:00:00</c:v>
                </c:pt>
                <c:pt idx="99">
                  <c:v>2020/3/29 3:00:00</c:v>
                </c:pt>
                <c:pt idx="100">
                  <c:v>2020/3/29 4:00:00</c:v>
                </c:pt>
                <c:pt idx="101">
                  <c:v>2020/3/29 5:00:00</c:v>
                </c:pt>
                <c:pt idx="102">
                  <c:v>2020/3/29 6:00:00</c:v>
                </c:pt>
                <c:pt idx="103">
                  <c:v>2020/3/29 7:00:00</c:v>
                </c:pt>
                <c:pt idx="104">
                  <c:v>2020/3/29 8:00:00</c:v>
                </c:pt>
                <c:pt idx="105">
                  <c:v>2020/3/29 9:00:00</c:v>
                </c:pt>
                <c:pt idx="106">
                  <c:v>2020/3/29 10:00:00</c:v>
                </c:pt>
                <c:pt idx="107">
                  <c:v>2020/3/29 11:00:00</c:v>
                </c:pt>
                <c:pt idx="108">
                  <c:v>2020/3/29 12:00:00</c:v>
                </c:pt>
                <c:pt idx="109">
                  <c:v>2020/3/29 13:00:00</c:v>
                </c:pt>
                <c:pt idx="110">
                  <c:v>2020/3/29 14:00:00</c:v>
                </c:pt>
                <c:pt idx="111">
                  <c:v>2020/3/29 15:00:00</c:v>
                </c:pt>
                <c:pt idx="112">
                  <c:v>2020/3/29 16:00:00</c:v>
                </c:pt>
                <c:pt idx="113">
                  <c:v>2020/3/29 17:00:00</c:v>
                </c:pt>
                <c:pt idx="114">
                  <c:v>2020/3/29 18:00:00</c:v>
                </c:pt>
                <c:pt idx="115">
                  <c:v>2020/3/29 19:00:00</c:v>
                </c:pt>
                <c:pt idx="116">
                  <c:v>2020/3/29 20:00:00</c:v>
                </c:pt>
                <c:pt idx="117">
                  <c:v>2020/3/29 21:00:00</c:v>
                </c:pt>
                <c:pt idx="118">
                  <c:v>2020/3/29 22:00:00</c:v>
                </c:pt>
                <c:pt idx="119">
                  <c:v>2020/3/29 23:00:00</c:v>
                </c:pt>
                <c:pt idx="120">
                  <c:v>2020/3/30 0:00:00</c:v>
                </c:pt>
                <c:pt idx="121">
                  <c:v>2020/3/30 1:00:00</c:v>
                </c:pt>
                <c:pt idx="122">
                  <c:v>2020/3/30 2:00:00</c:v>
                </c:pt>
                <c:pt idx="123">
                  <c:v>2020/3/30 3:00:00</c:v>
                </c:pt>
                <c:pt idx="124">
                  <c:v>2020/3/30 4:00:00</c:v>
                </c:pt>
                <c:pt idx="125">
                  <c:v>2020/3/30 5:00:00</c:v>
                </c:pt>
                <c:pt idx="126">
                  <c:v>2020/3/30 6:00:00</c:v>
                </c:pt>
                <c:pt idx="127">
                  <c:v>2020/3/30 7:00:00</c:v>
                </c:pt>
                <c:pt idx="128">
                  <c:v>2020/3/30 8:00:00</c:v>
                </c:pt>
                <c:pt idx="129">
                  <c:v>2020/3/30 9:00:00</c:v>
                </c:pt>
                <c:pt idx="130">
                  <c:v>2020/3/30 10:00:00</c:v>
                </c:pt>
                <c:pt idx="131">
                  <c:v>2020/3/30 11:00:00</c:v>
                </c:pt>
                <c:pt idx="132">
                  <c:v>2020/3/30 12:00:00</c:v>
                </c:pt>
                <c:pt idx="133">
                  <c:v>2020/3/30 13:00:00</c:v>
                </c:pt>
                <c:pt idx="134">
                  <c:v>2020/3/30 14:00:00</c:v>
                </c:pt>
                <c:pt idx="135">
                  <c:v>2020/3/30 15:00:00</c:v>
                </c:pt>
                <c:pt idx="136">
                  <c:v>2020/3/30 16:00:00</c:v>
                </c:pt>
                <c:pt idx="137">
                  <c:v>2020/3/30 17:00:00</c:v>
                </c:pt>
                <c:pt idx="138">
                  <c:v>2020/3/30 18:00:00</c:v>
                </c:pt>
                <c:pt idx="139">
                  <c:v>2020/3/30 19:00:00</c:v>
                </c:pt>
                <c:pt idx="140">
                  <c:v>2020/3/30 20:00:00</c:v>
                </c:pt>
                <c:pt idx="141">
                  <c:v>2020/3/30 21:00:00</c:v>
                </c:pt>
                <c:pt idx="142">
                  <c:v>2020/3/30 22:00:00</c:v>
                </c:pt>
                <c:pt idx="143">
                  <c:v>2020/3/30 23:00:00</c:v>
                </c:pt>
                <c:pt idx="144">
                  <c:v>2020/3/31 0:00:00</c:v>
                </c:pt>
                <c:pt idx="145">
                  <c:v>2020/3/31 1:00:00</c:v>
                </c:pt>
                <c:pt idx="146">
                  <c:v>2020/3/31 2:00:00</c:v>
                </c:pt>
                <c:pt idx="147">
                  <c:v>2020/3/31 3:00:00</c:v>
                </c:pt>
                <c:pt idx="148">
                  <c:v>2020/3/31 4:00:00</c:v>
                </c:pt>
                <c:pt idx="149">
                  <c:v>2020/3/31 5:00:00</c:v>
                </c:pt>
                <c:pt idx="150">
                  <c:v>2020/3/31 6:00:00</c:v>
                </c:pt>
                <c:pt idx="151">
                  <c:v>2020/3/31 7:00:00</c:v>
                </c:pt>
                <c:pt idx="152">
                  <c:v>2020/3/31 8:00:00</c:v>
                </c:pt>
                <c:pt idx="153">
                  <c:v>2020/3/31 9:00:00</c:v>
                </c:pt>
                <c:pt idx="154">
                  <c:v>2020/3/31 10:00:00</c:v>
                </c:pt>
                <c:pt idx="155">
                  <c:v>2020/3/31 11:00:00</c:v>
                </c:pt>
                <c:pt idx="156">
                  <c:v>2020/3/31 12:00:00</c:v>
                </c:pt>
                <c:pt idx="157">
                  <c:v>2020/3/31 13:00:00</c:v>
                </c:pt>
                <c:pt idx="158">
                  <c:v>2020/3/31 14:00:00</c:v>
                </c:pt>
                <c:pt idx="159">
                  <c:v>2020/3/31 15:00:00</c:v>
                </c:pt>
                <c:pt idx="160">
                  <c:v>2020/3/31 16:00:00</c:v>
                </c:pt>
                <c:pt idx="161">
                  <c:v>2020/3/31 17:00:00</c:v>
                </c:pt>
                <c:pt idx="162">
                  <c:v>2020/3/31 18:00:00</c:v>
                </c:pt>
                <c:pt idx="163">
                  <c:v>2020/3/31 19:00:00</c:v>
                </c:pt>
                <c:pt idx="164">
                  <c:v>2020/3/31 20:00:00</c:v>
                </c:pt>
                <c:pt idx="165">
                  <c:v>2020/3/31 21:00:00</c:v>
                </c:pt>
                <c:pt idx="166">
                  <c:v>2020/3/31 22:00:00</c:v>
                </c:pt>
                <c:pt idx="167">
                  <c:v>2020/3/31 23:00:00</c:v>
                </c:pt>
                <c:pt idx="168">
                  <c:v>2020/4/1 0:00:00</c:v>
                </c:pt>
                <c:pt idx="169">
                  <c:v>2020/4/1 1:00:00</c:v>
                </c:pt>
                <c:pt idx="170">
                  <c:v>2020/4/1 2:00:00</c:v>
                </c:pt>
                <c:pt idx="171">
                  <c:v>2020/4/1 3:00:00</c:v>
                </c:pt>
                <c:pt idx="172">
                  <c:v>2020/4/1 4:00:00</c:v>
                </c:pt>
                <c:pt idx="173">
                  <c:v>2020/4/1 5:00:00</c:v>
                </c:pt>
                <c:pt idx="174">
                  <c:v>2020/4/1 6:00:00</c:v>
                </c:pt>
                <c:pt idx="175">
                  <c:v>2020/4/1 7:00:00</c:v>
                </c:pt>
                <c:pt idx="176">
                  <c:v>2020/4/1 8:00:00</c:v>
                </c:pt>
                <c:pt idx="177">
                  <c:v>2020/4/1 9:00:00</c:v>
                </c:pt>
                <c:pt idx="178">
                  <c:v>2020/4/1 10:00:00</c:v>
                </c:pt>
                <c:pt idx="179">
                  <c:v>2020/4/1 11:00:00</c:v>
                </c:pt>
                <c:pt idx="180">
                  <c:v>2020/4/1 12:00:00</c:v>
                </c:pt>
                <c:pt idx="181">
                  <c:v>2020/4/1 13:00:00</c:v>
                </c:pt>
                <c:pt idx="182">
                  <c:v>2020/4/1 14:00:00</c:v>
                </c:pt>
                <c:pt idx="183">
                  <c:v>2020/4/1 15:00:00</c:v>
                </c:pt>
                <c:pt idx="184">
                  <c:v>2020/4/1 16:00:00</c:v>
                </c:pt>
                <c:pt idx="185">
                  <c:v>2020/4/1 17:00:00</c:v>
                </c:pt>
                <c:pt idx="186">
                  <c:v>2020/4/1 18:00:00</c:v>
                </c:pt>
                <c:pt idx="187">
                  <c:v>2020/4/1 19:00:00</c:v>
                </c:pt>
                <c:pt idx="188">
                  <c:v>2020/4/1 20:00:00</c:v>
                </c:pt>
                <c:pt idx="189">
                  <c:v>2020/4/1 21:00:00</c:v>
                </c:pt>
                <c:pt idx="190">
                  <c:v>2020/4/1 22:00:00</c:v>
                </c:pt>
                <c:pt idx="191">
                  <c:v>2020/4/1 23:00:00</c:v>
                </c:pt>
                <c:pt idx="192">
                  <c:v>2020/4/2 0:00:00</c:v>
                </c:pt>
                <c:pt idx="193">
                  <c:v>2020/4/2 1:00:00</c:v>
                </c:pt>
                <c:pt idx="194">
                  <c:v>2020/4/2 2:00:00</c:v>
                </c:pt>
                <c:pt idx="195">
                  <c:v>2020/4/2 3:00:00</c:v>
                </c:pt>
                <c:pt idx="196">
                  <c:v>2020/4/2 4:00:00</c:v>
                </c:pt>
                <c:pt idx="197">
                  <c:v>2020/4/2 5:00:00</c:v>
                </c:pt>
                <c:pt idx="198">
                  <c:v>2020/4/2 6:00:00</c:v>
                </c:pt>
                <c:pt idx="199">
                  <c:v>2020/4/2 7:00:00</c:v>
                </c:pt>
                <c:pt idx="200">
                  <c:v>2020/4/2 8:00:00</c:v>
                </c:pt>
                <c:pt idx="201">
                  <c:v>2020/4/2 9:00:00</c:v>
                </c:pt>
                <c:pt idx="202">
                  <c:v>2020/4/2 10:00:00</c:v>
                </c:pt>
                <c:pt idx="203">
                  <c:v>2020/4/2 11:00:00</c:v>
                </c:pt>
                <c:pt idx="204">
                  <c:v>2020/4/2 12:00:00</c:v>
                </c:pt>
                <c:pt idx="205">
                  <c:v>2020/4/2 13:00:00</c:v>
                </c:pt>
                <c:pt idx="206">
                  <c:v>2020/4/2 14:00:00</c:v>
                </c:pt>
                <c:pt idx="207">
                  <c:v>2020/4/2 15:00:00</c:v>
                </c:pt>
                <c:pt idx="208">
                  <c:v>2020/4/2 16:00:00</c:v>
                </c:pt>
                <c:pt idx="209">
                  <c:v>2020/4/2 17:00:00</c:v>
                </c:pt>
                <c:pt idx="210">
                  <c:v>2020/4/2 18:00:00</c:v>
                </c:pt>
                <c:pt idx="211">
                  <c:v>2020/4/2 19:00:00</c:v>
                </c:pt>
                <c:pt idx="212">
                  <c:v>2020/4/2 20:00:00</c:v>
                </c:pt>
                <c:pt idx="213">
                  <c:v>2020/4/2 21:00:00</c:v>
                </c:pt>
                <c:pt idx="214">
                  <c:v>2020/4/2 22:00:00</c:v>
                </c:pt>
                <c:pt idx="215">
                  <c:v>2020/4/2 23:00:00</c:v>
                </c:pt>
                <c:pt idx="216">
                  <c:v>2020/4/3 0:00:00</c:v>
                </c:pt>
                <c:pt idx="217">
                  <c:v>2020/4/3 1:00:00</c:v>
                </c:pt>
                <c:pt idx="218">
                  <c:v>2020/4/3 2:00:00</c:v>
                </c:pt>
                <c:pt idx="219">
                  <c:v>2020/4/3 3:00:00</c:v>
                </c:pt>
                <c:pt idx="220">
                  <c:v>2020/4/3 4:00:00</c:v>
                </c:pt>
                <c:pt idx="221">
                  <c:v>2020/4/3 5:00:00</c:v>
                </c:pt>
                <c:pt idx="222">
                  <c:v>2020/4/3 6:00:00</c:v>
                </c:pt>
                <c:pt idx="223">
                  <c:v>2020/4/3 7:00:00</c:v>
                </c:pt>
                <c:pt idx="224">
                  <c:v>2020/4/3 8:00:00</c:v>
                </c:pt>
                <c:pt idx="225">
                  <c:v>2020/4/3 9:00:00</c:v>
                </c:pt>
                <c:pt idx="226">
                  <c:v>2020/4/3 10:00:00</c:v>
                </c:pt>
                <c:pt idx="227">
                  <c:v>2020/4/3 11:00:00</c:v>
                </c:pt>
                <c:pt idx="228">
                  <c:v>2020/4/3 12:00:00</c:v>
                </c:pt>
                <c:pt idx="229">
                  <c:v>2020/4/3 13:00:00</c:v>
                </c:pt>
                <c:pt idx="230">
                  <c:v>2020/4/3 14:00:00</c:v>
                </c:pt>
                <c:pt idx="231">
                  <c:v>2020/4/3 15:00:00</c:v>
                </c:pt>
                <c:pt idx="232">
                  <c:v>2020/4/3 16:00:00</c:v>
                </c:pt>
                <c:pt idx="233">
                  <c:v>2020/4/3 17:00:00</c:v>
                </c:pt>
                <c:pt idx="234">
                  <c:v>2020/4/3 18:00:00</c:v>
                </c:pt>
                <c:pt idx="235">
                  <c:v>2020/4/3 19:00:00</c:v>
                </c:pt>
                <c:pt idx="236">
                  <c:v>2020/4/3 20:00:00</c:v>
                </c:pt>
                <c:pt idx="237">
                  <c:v>2020/4/3 21:00:00</c:v>
                </c:pt>
                <c:pt idx="238">
                  <c:v>2020/4/3 22:00:00</c:v>
                </c:pt>
                <c:pt idx="239">
                  <c:v>2020/4/3 23:00:00</c:v>
                </c:pt>
                <c:pt idx="240">
                  <c:v>2020/4/4 0:00:00</c:v>
                </c:pt>
                <c:pt idx="241">
                  <c:v>2020/4/4 1:00:00</c:v>
                </c:pt>
                <c:pt idx="242">
                  <c:v>2020/4/4 2:00:00</c:v>
                </c:pt>
                <c:pt idx="243">
                  <c:v>2020/4/4 3:00:00</c:v>
                </c:pt>
                <c:pt idx="244">
                  <c:v>2020/4/4 4:00:00</c:v>
                </c:pt>
                <c:pt idx="245">
                  <c:v>2020/4/4 5:00:00</c:v>
                </c:pt>
                <c:pt idx="246">
                  <c:v>2020/4/4 6:00:00</c:v>
                </c:pt>
                <c:pt idx="247">
                  <c:v>2020/4/4 7:00:00</c:v>
                </c:pt>
                <c:pt idx="248">
                  <c:v>2020/4/4 8:00:00</c:v>
                </c:pt>
                <c:pt idx="249">
                  <c:v>2020/4/4 9:00:00</c:v>
                </c:pt>
                <c:pt idx="250">
                  <c:v>2020/4/4 10:00:00</c:v>
                </c:pt>
                <c:pt idx="251">
                  <c:v>2020/4/4 11:00:00</c:v>
                </c:pt>
                <c:pt idx="252">
                  <c:v>2020/4/4 12:00:00</c:v>
                </c:pt>
                <c:pt idx="253">
                  <c:v>2020/4/4 13:00:00</c:v>
                </c:pt>
                <c:pt idx="254">
                  <c:v>2020/4/4 14:00:00</c:v>
                </c:pt>
                <c:pt idx="255">
                  <c:v>2020/4/4 15:00:00</c:v>
                </c:pt>
                <c:pt idx="256">
                  <c:v>2020/4/4 16:00:00</c:v>
                </c:pt>
                <c:pt idx="257">
                  <c:v>2020/4/4 17:00:00</c:v>
                </c:pt>
                <c:pt idx="258">
                  <c:v>2020/4/4 18:00:00</c:v>
                </c:pt>
                <c:pt idx="259">
                  <c:v>2020/4/4 19:00:00</c:v>
                </c:pt>
                <c:pt idx="260">
                  <c:v>2020/4/4 20:00:00</c:v>
                </c:pt>
                <c:pt idx="261">
                  <c:v>2020/4/4 21:00:00</c:v>
                </c:pt>
                <c:pt idx="262">
                  <c:v>2020/4/4 22:00:00</c:v>
                </c:pt>
                <c:pt idx="263">
                  <c:v>2020/4/4 23:00:00</c:v>
                </c:pt>
                <c:pt idx="264">
                  <c:v>2020/4/5 0:00:00</c:v>
                </c:pt>
                <c:pt idx="265">
                  <c:v>2020/4/5 1:00:00</c:v>
                </c:pt>
                <c:pt idx="266">
                  <c:v>2020/4/5 2:00:00</c:v>
                </c:pt>
                <c:pt idx="267">
                  <c:v>2020/4/5 3:00:00</c:v>
                </c:pt>
                <c:pt idx="268">
                  <c:v>2020/4/5 4:00:00</c:v>
                </c:pt>
                <c:pt idx="269">
                  <c:v>2020/4/5 5:00:00</c:v>
                </c:pt>
                <c:pt idx="270">
                  <c:v>2020/4/5 6:00:00</c:v>
                </c:pt>
                <c:pt idx="271">
                  <c:v>2020/4/5 7:00:00</c:v>
                </c:pt>
                <c:pt idx="272">
                  <c:v>2020/4/5 8:00:00</c:v>
                </c:pt>
                <c:pt idx="273">
                  <c:v>2020/4/5 9:00:00</c:v>
                </c:pt>
                <c:pt idx="274">
                  <c:v>2020/4/5 10:00:00</c:v>
                </c:pt>
                <c:pt idx="275">
                  <c:v>2020/4/5 11:00:00</c:v>
                </c:pt>
                <c:pt idx="276">
                  <c:v>2020/4/5 12:00:00</c:v>
                </c:pt>
                <c:pt idx="277">
                  <c:v>2020/4/5 13:00:00</c:v>
                </c:pt>
                <c:pt idx="278">
                  <c:v>2020/4/5 14:00:00</c:v>
                </c:pt>
                <c:pt idx="279">
                  <c:v>2020/4/5 15:00:00</c:v>
                </c:pt>
                <c:pt idx="280">
                  <c:v>2020/4/5 16:00:00</c:v>
                </c:pt>
                <c:pt idx="281">
                  <c:v>2020/4/5 17:00:00</c:v>
                </c:pt>
                <c:pt idx="282">
                  <c:v>2020/4/5 18:00:00</c:v>
                </c:pt>
                <c:pt idx="283">
                  <c:v>2020/4/5 19:00:00</c:v>
                </c:pt>
                <c:pt idx="284">
                  <c:v>2020/4/5 20:00:00</c:v>
                </c:pt>
                <c:pt idx="285">
                  <c:v>2020/4/5 21:00:00</c:v>
                </c:pt>
                <c:pt idx="286">
                  <c:v>2020/4/5 22:00:00</c:v>
                </c:pt>
                <c:pt idx="287">
                  <c:v>2020/4/5 23:00:00</c:v>
                </c:pt>
                <c:pt idx="288">
                  <c:v>2020/4/6 0:00:00</c:v>
                </c:pt>
                <c:pt idx="289">
                  <c:v>2020/4/6 1:00:00</c:v>
                </c:pt>
                <c:pt idx="290">
                  <c:v>2020/4/6 2:00:00</c:v>
                </c:pt>
                <c:pt idx="291">
                  <c:v>2020/4/6 3:00:00</c:v>
                </c:pt>
                <c:pt idx="292">
                  <c:v>2020/4/6 4:00:00</c:v>
                </c:pt>
                <c:pt idx="293">
                  <c:v>2020/4/6 5:00:00</c:v>
                </c:pt>
                <c:pt idx="294">
                  <c:v>2020/4/6 6:00:00</c:v>
                </c:pt>
                <c:pt idx="295">
                  <c:v>2020/4/6 7:00:00</c:v>
                </c:pt>
                <c:pt idx="296">
                  <c:v>2020/4/6 8:00:00</c:v>
                </c:pt>
                <c:pt idx="297">
                  <c:v>2020/4/6 9:00:00</c:v>
                </c:pt>
                <c:pt idx="298">
                  <c:v>2020/4/6 10:00:00</c:v>
                </c:pt>
                <c:pt idx="299">
                  <c:v>2020/4/6 11:00:00</c:v>
                </c:pt>
                <c:pt idx="300">
                  <c:v>2020/4/6 12:00:00</c:v>
                </c:pt>
                <c:pt idx="301">
                  <c:v>2020/4/6 13:00:00</c:v>
                </c:pt>
                <c:pt idx="302">
                  <c:v>2020/4/6 14:00:00</c:v>
                </c:pt>
                <c:pt idx="303">
                  <c:v>2020/4/6 15:00:00</c:v>
                </c:pt>
                <c:pt idx="304">
                  <c:v>2020/4/6 16:00:00</c:v>
                </c:pt>
                <c:pt idx="305">
                  <c:v>2020/4/6 17:00:00</c:v>
                </c:pt>
                <c:pt idx="306">
                  <c:v>2020/4/6 18:00:00</c:v>
                </c:pt>
                <c:pt idx="307">
                  <c:v>2020/4/6 19:00:00</c:v>
                </c:pt>
                <c:pt idx="308">
                  <c:v>2020/4/6 20:00:00</c:v>
                </c:pt>
                <c:pt idx="309">
                  <c:v>2020/4/6 21:00:00</c:v>
                </c:pt>
                <c:pt idx="310">
                  <c:v>2020/4/6 22:00:00</c:v>
                </c:pt>
                <c:pt idx="311">
                  <c:v>2020/4/6 23:00:00</c:v>
                </c:pt>
                <c:pt idx="312">
                  <c:v>2020/4/7 0:00:00</c:v>
                </c:pt>
                <c:pt idx="313">
                  <c:v>2020/4/7 1:00:00</c:v>
                </c:pt>
                <c:pt idx="314">
                  <c:v>2020/4/7 2:00:00</c:v>
                </c:pt>
                <c:pt idx="315">
                  <c:v>2020/4/7 3:00:00</c:v>
                </c:pt>
                <c:pt idx="316">
                  <c:v>2020/4/7 4:00:00</c:v>
                </c:pt>
                <c:pt idx="317">
                  <c:v>2020/4/7 5:00:00</c:v>
                </c:pt>
                <c:pt idx="318">
                  <c:v>2020/4/7 6:00:00</c:v>
                </c:pt>
                <c:pt idx="319">
                  <c:v>2020/4/7 7:00:00</c:v>
                </c:pt>
                <c:pt idx="320">
                  <c:v>2020/4/7 8:00:00</c:v>
                </c:pt>
                <c:pt idx="321">
                  <c:v>2020/4/7 9:00:00</c:v>
                </c:pt>
                <c:pt idx="322">
                  <c:v>2020/4/7 10:00:00</c:v>
                </c:pt>
                <c:pt idx="323">
                  <c:v>2020/4/7 11:00:00</c:v>
                </c:pt>
                <c:pt idx="324">
                  <c:v>2020/4/7 12:00:00</c:v>
                </c:pt>
                <c:pt idx="325">
                  <c:v>2020/4/7 13:00:00</c:v>
                </c:pt>
                <c:pt idx="326">
                  <c:v>2020/4/7 14:00:00</c:v>
                </c:pt>
                <c:pt idx="327">
                  <c:v>2020/4/7 15:00:00</c:v>
                </c:pt>
                <c:pt idx="328">
                  <c:v>2020/4/7 16:00:00</c:v>
                </c:pt>
                <c:pt idx="329">
                  <c:v>2020/4/7 17:00:00</c:v>
                </c:pt>
                <c:pt idx="330">
                  <c:v>2020/4/7 18:00:00</c:v>
                </c:pt>
                <c:pt idx="331">
                  <c:v>2020/4/7 19:00:00</c:v>
                </c:pt>
                <c:pt idx="332">
                  <c:v>2020/4/7 20:00:00</c:v>
                </c:pt>
                <c:pt idx="333">
                  <c:v>2020/4/7 21:00:00</c:v>
                </c:pt>
                <c:pt idx="334">
                  <c:v>2020/4/7 22:00:00</c:v>
                </c:pt>
                <c:pt idx="335">
                  <c:v>2020/4/7 23:00:00</c:v>
                </c:pt>
                <c:pt idx="336">
                  <c:v>2020/4/8 0:00:00</c:v>
                </c:pt>
                <c:pt idx="337">
                  <c:v>2020/4/8 1:00:00</c:v>
                </c:pt>
                <c:pt idx="338">
                  <c:v>2020/4/8 2:00:00</c:v>
                </c:pt>
                <c:pt idx="339">
                  <c:v>2020/4/8 3:00:00</c:v>
                </c:pt>
                <c:pt idx="340">
                  <c:v>2020/4/8 4:00:00</c:v>
                </c:pt>
                <c:pt idx="341">
                  <c:v>2020/4/8 5:00:00</c:v>
                </c:pt>
                <c:pt idx="342">
                  <c:v>2020/4/8 6:00:00</c:v>
                </c:pt>
                <c:pt idx="343">
                  <c:v>2020/4/8 7:00:00</c:v>
                </c:pt>
                <c:pt idx="344">
                  <c:v>2020/4/8 8:00:00</c:v>
                </c:pt>
                <c:pt idx="345">
                  <c:v>2020/4/8 9:00:00</c:v>
                </c:pt>
                <c:pt idx="346">
                  <c:v>2020/4/8 10:00:00</c:v>
                </c:pt>
                <c:pt idx="347">
                  <c:v>2020/4/8 11:00:00</c:v>
                </c:pt>
                <c:pt idx="348">
                  <c:v>2020/4/8 12:00:00</c:v>
                </c:pt>
                <c:pt idx="349">
                  <c:v>2020/4/8 13:00:00</c:v>
                </c:pt>
                <c:pt idx="350">
                  <c:v>2020/4/8 14:00:00</c:v>
                </c:pt>
                <c:pt idx="351">
                  <c:v>2020/4/8 15:00:00</c:v>
                </c:pt>
                <c:pt idx="352">
                  <c:v>2020/4/8 16:00:00</c:v>
                </c:pt>
                <c:pt idx="353">
                  <c:v>2020/4/8 17:00:00</c:v>
                </c:pt>
                <c:pt idx="354">
                  <c:v>2020/4/8 18:00:00</c:v>
                </c:pt>
                <c:pt idx="355">
                  <c:v>2020/4/8 19:00:00</c:v>
                </c:pt>
                <c:pt idx="356">
                  <c:v>2020/4/8 20:00:00</c:v>
                </c:pt>
                <c:pt idx="357">
                  <c:v>2020/4/8 21:00:00</c:v>
                </c:pt>
                <c:pt idx="358">
                  <c:v>2020/4/8 22:00:00</c:v>
                </c:pt>
                <c:pt idx="359">
                  <c:v>2020/4/8 23:00:00</c:v>
                </c:pt>
                <c:pt idx="360">
                  <c:v>2020/4/9 0:00:00</c:v>
                </c:pt>
                <c:pt idx="361">
                  <c:v>2020/4/9 1:00:00</c:v>
                </c:pt>
                <c:pt idx="362">
                  <c:v>2020/4/9 2:00:00</c:v>
                </c:pt>
                <c:pt idx="363">
                  <c:v>2020/4/9 3:00:00</c:v>
                </c:pt>
                <c:pt idx="364">
                  <c:v>2020/4/9 4:00:00</c:v>
                </c:pt>
                <c:pt idx="365">
                  <c:v>2020/4/9 5:00:00</c:v>
                </c:pt>
                <c:pt idx="366">
                  <c:v>2020/4/9 6:00:00</c:v>
                </c:pt>
                <c:pt idx="367">
                  <c:v>2020/4/9 7:00:00</c:v>
                </c:pt>
                <c:pt idx="368">
                  <c:v>2020/4/9 8:00:00</c:v>
                </c:pt>
                <c:pt idx="369">
                  <c:v>2020/4/9 9:00:00</c:v>
                </c:pt>
                <c:pt idx="370">
                  <c:v>2020/4/9 10:00:00</c:v>
                </c:pt>
                <c:pt idx="371">
                  <c:v>2020/4/9 11:00:00</c:v>
                </c:pt>
                <c:pt idx="372">
                  <c:v>2020/4/9 12:00:00</c:v>
                </c:pt>
                <c:pt idx="373">
                  <c:v>2020/4/9 13:00:00</c:v>
                </c:pt>
                <c:pt idx="374">
                  <c:v>2020/4/9 14:00:00</c:v>
                </c:pt>
                <c:pt idx="375">
                  <c:v>2020/4/9 15:00:00</c:v>
                </c:pt>
                <c:pt idx="376">
                  <c:v>2020/4/9 16:00:00</c:v>
                </c:pt>
                <c:pt idx="377">
                  <c:v>2020/4/9 17:00:00</c:v>
                </c:pt>
                <c:pt idx="378">
                  <c:v>2020/4/9 18:00:00</c:v>
                </c:pt>
                <c:pt idx="379">
                  <c:v>2020/4/9 19:00:00</c:v>
                </c:pt>
                <c:pt idx="380">
                  <c:v>2020/4/9 20:00:00</c:v>
                </c:pt>
                <c:pt idx="381">
                  <c:v>2020/4/9 21:00:00</c:v>
                </c:pt>
                <c:pt idx="382">
                  <c:v>2020/4/9 22:00:00</c:v>
                </c:pt>
                <c:pt idx="383">
                  <c:v>2020/4/9 23:00:00</c:v>
                </c:pt>
                <c:pt idx="384">
                  <c:v>2020/4/10 0:00:00</c:v>
                </c:pt>
                <c:pt idx="385">
                  <c:v>2020/4/10 1:00:00</c:v>
                </c:pt>
                <c:pt idx="386">
                  <c:v>2020/4/10 2:00:00</c:v>
                </c:pt>
                <c:pt idx="387">
                  <c:v>2020/4/10 3:00:00</c:v>
                </c:pt>
                <c:pt idx="388">
                  <c:v>2020/4/10 4:00:00</c:v>
                </c:pt>
                <c:pt idx="389">
                  <c:v>2020/4/10 5:00:00</c:v>
                </c:pt>
                <c:pt idx="390">
                  <c:v>2020/4/10 6:00:00</c:v>
                </c:pt>
                <c:pt idx="391">
                  <c:v>2020/4/10 7:00:00</c:v>
                </c:pt>
                <c:pt idx="392">
                  <c:v>2020/4/10 8:00:00</c:v>
                </c:pt>
                <c:pt idx="393">
                  <c:v>2020/4/10 9:00:00</c:v>
                </c:pt>
                <c:pt idx="394">
                  <c:v>2020/4/10 10:00:00</c:v>
                </c:pt>
                <c:pt idx="395">
                  <c:v>2020/4/10 11:00:00</c:v>
                </c:pt>
                <c:pt idx="396">
                  <c:v>2020/4/10 12:00:00</c:v>
                </c:pt>
                <c:pt idx="397">
                  <c:v>2020/4/10 13:00:00</c:v>
                </c:pt>
                <c:pt idx="398">
                  <c:v>2020/4/10 14:00:00</c:v>
                </c:pt>
                <c:pt idx="399">
                  <c:v>2020/4/10 15:00:00</c:v>
                </c:pt>
                <c:pt idx="400">
                  <c:v>2020/4/10 16:00:00</c:v>
                </c:pt>
                <c:pt idx="401">
                  <c:v>2020/4/10 17:00:00</c:v>
                </c:pt>
                <c:pt idx="402">
                  <c:v>2020/4/10 18:00:00</c:v>
                </c:pt>
                <c:pt idx="403">
                  <c:v>2020/4/10 19:00:00</c:v>
                </c:pt>
                <c:pt idx="404">
                  <c:v>2020/4/10 20:00:00</c:v>
                </c:pt>
                <c:pt idx="405">
                  <c:v>2020/4/10 21:00:00</c:v>
                </c:pt>
                <c:pt idx="406">
                  <c:v>2020/4/10 22:00:00</c:v>
                </c:pt>
                <c:pt idx="407">
                  <c:v>2020/4/10 23:00:00</c:v>
                </c:pt>
                <c:pt idx="408">
                  <c:v>2020/4/11 0:00:00</c:v>
                </c:pt>
                <c:pt idx="409">
                  <c:v>2020/4/11 1:00:00</c:v>
                </c:pt>
                <c:pt idx="410">
                  <c:v>2020/4/11 2:00:00</c:v>
                </c:pt>
                <c:pt idx="411">
                  <c:v>2020/4/11 3:00:00</c:v>
                </c:pt>
                <c:pt idx="412">
                  <c:v>2020/4/11 4:00:00</c:v>
                </c:pt>
                <c:pt idx="413">
                  <c:v>2020/4/11 5:00:00</c:v>
                </c:pt>
                <c:pt idx="414">
                  <c:v>2020/4/11 6:00:00</c:v>
                </c:pt>
                <c:pt idx="415">
                  <c:v>2020/4/11 7:00:00</c:v>
                </c:pt>
                <c:pt idx="416">
                  <c:v>2020/4/11 8:00:00</c:v>
                </c:pt>
                <c:pt idx="417">
                  <c:v>2020/4/11 9:00:00</c:v>
                </c:pt>
                <c:pt idx="418">
                  <c:v>2020/4/11 10:00:00</c:v>
                </c:pt>
                <c:pt idx="419">
                  <c:v>2020/4/11 11:00:00</c:v>
                </c:pt>
                <c:pt idx="420">
                  <c:v>2020/4/11 12:00:00</c:v>
                </c:pt>
                <c:pt idx="421">
                  <c:v>2020/4/11 13:00:00</c:v>
                </c:pt>
                <c:pt idx="422">
                  <c:v>2020/4/11 14:00:00</c:v>
                </c:pt>
                <c:pt idx="423">
                  <c:v>2020/4/11 15:00:00</c:v>
                </c:pt>
                <c:pt idx="424">
                  <c:v>2020/4/11 16:00:00</c:v>
                </c:pt>
                <c:pt idx="425">
                  <c:v>2020/4/11 17:00:00</c:v>
                </c:pt>
                <c:pt idx="426">
                  <c:v>2020/4/11 18:00:00</c:v>
                </c:pt>
                <c:pt idx="427">
                  <c:v>2020/4/11 19:00:00</c:v>
                </c:pt>
                <c:pt idx="428">
                  <c:v>2020/4/11 20:00:00</c:v>
                </c:pt>
                <c:pt idx="429">
                  <c:v>2020/4/11 21:00:00</c:v>
                </c:pt>
                <c:pt idx="430">
                  <c:v>2020/4/11 22:00:00</c:v>
                </c:pt>
                <c:pt idx="431">
                  <c:v>2020/4/11 23:00:00</c:v>
                </c:pt>
                <c:pt idx="432">
                  <c:v>2020/4/12 0:00:00</c:v>
                </c:pt>
                <c:pt idx="433">
                  <c:v>2020/4/12 1:00:00</c:v>
                </c:pt>
                <c:pt idx="434">
                  <c:v>2020/4/12 2:00:00</c:v>
                </c:pt>
                <c:pt idx="435">
                  <c:v>2020/4/12 3:00:00</c:v>
                </c:pt>
                <c:pt idx="436">
                  <c:v>2020/4/12 4:00:00</c:v>
                </c:pt>
                <c:pt idx="437">
                  <c:v>2020/4/12 5:00:00</c:v>
                </c:pt>
                <c:pt idx="438">
                  <c:v>2020/4/12 6:00:00</c:v>
                </c:pt>
                <c:pt idx="439">
                  <c:v>2020/4/12 7:00:00</c:v>
                </c:pt>
                <c:pt idx="440">
                  <c:v>2020/4/12 8:00:00</c:v>
                </c:pt>
                <c:pt idx="441">
                  <c:v>2020/4/12 9:00:00</c:v>
                </c:pt>
                <c:pt idx="442">
                  <c:v>2020/4/12 10:00:00</c:v>
                </c:pt>
                <c:pt idx="443">
                  <c:v>2020/4/12 11:00:00</c:v>
                </c:pt>
                <c:pt idx="444">
                  <c:v>2020/4/12 12:00:00</c:v>
                </c:pt>
                <c:pt idx="445">
                  <c:v>2020/4/12 13:00:00</c:v>
                </c:pt>
                <c:pt idx="446">
                  <c:v>2020/4/12 14:00:00</c:v>
                </c:pt>
                <c:pt idx="447">
                  <c:v>2020/4/12 15:00:00</c:v>
                </c:pt>
                <c:pt idx="448">
                  <c:v>2020/4/12 16:00:00</c:v>
                </c:pt>
                <c:pt idx="449">
                  <c:v>2020/4/12 17:00:00</c:v>
                </c:pt>
                <c:pt idx="450">
                  <c:v>2020/4/12 18:00:00</c:v>
                </c:pt>
                <c:pt idx="451">
                  <c:v>2020/4/12 19:00:00</c:v>
                </c:pt>
                <c:pt idx="452">
                  <c:v>2020/4/12 20:00:00</c:v>
                </c:pt>
                <c:pt idx="453">
                  <c:v>2020/4/12 21:00:00</c:v>
                </c:pt>
                <c:pt idx="454">
                  <c:v>2020/4/12 22:00:00</c:v>
                </c:pt>
                <c:pt idx="455">
                  <c:v>2020/4/12 23:00:00</c:v>
                </c:pt>
                <c:pt idx="456">
                  <c:v>2020/4/13 0:00:00</c:v>
                </c:pt>
                <c:pt idx="457">
                  <c:v>2020/4/13 1:00:00</c:v>
                </c:pt>
                <c:pt idx="458">
                  <c:v>2020/4/13 2:00:00</c:v>
                </c:pt>
                <c:pt idx="459">
                  <c:v>2020/4/13 3:00:00</c:v>
                </c:pt>
                <c:pt idx="460">
                  <c:v>2020/4/13 4:00:00</c:v>
                </c:pt>
                <c:pt idx="461">
                  <c:v>2020/4/13 5:00:00</c:v>
                </c:pt>
                <c:pt idx="462">
                  <c:v>2020/4/13 6:00:00</c:v>
                </c:pt>
                <c:pt idx="463">
                  <c:v>2020/4/13 7:00:00</c:v>
                </c:pt>
                <c:pt idx="464">
                  <c:v>2020/4/13 8:00:00</c:v>
                </c:pt>
                <c:pt idx="465">
                  <c:v>2020/4/13 9:00:00</c:v>
                </c:pt>
                <c:pt idx="466">
                  <c:v>2020/4/13 10:00:00</c:v>
                </c:pt>
                <c:pt idx="467">
                  <c:v>2020/4/13 11:00:00</c:v>
                </c:pt>
                <c:pt idx="468">
                  <c:v>2020/4/13 12:00:00</c:v>
                </c:pt>
                <c:pt idx="469">
                  <c:v>2020/4/13 13:00:00</c:v>
                </c:pt>
                <c:pt idx="470">
                  <c:v>2020/4/13 14:00:00</c:v>
                </c:pt>
                <c:pt idx="471">
                  <c:v>2020/4/13 15:00:00</c:v>
                </c:pt>
                <c:pt idx="472">
                  <c:v>2020/4/13 16:00:00</c:v>
                </c:pt>
                <c:pt idx="473">
                  <c:v>2020/4/13 17:00:00</c:v>
                </c:pt>
                <c:pt idx="474">
                  <c:v>2020/4/13 18:00:00</c:v>
                </c:pt>
                <c:pt idx="475">
                  <c:v>2020/4/13 19:00:00</c:v>
                </c:pt>
                <c:pt idx="476">
                  <c:v>2020/4/13 20:00:00</c:v>
                </c:pt>
                <c:pt idx="477">
                  <c:v>2020/4/13 21:00:00</c:v>
                </c:pt>
                <c:pt idx="478">
                  <c:v>2020/4/13 22:00:00</c:v>
                </c:pt>
                <c:pt idx="479">
                  <c:v>2020/4/13 23:00:00</c:v>
                </c:pt>
                <c:pt idx="480">
                  <c:v>2020/4/14 0:00:00</c:v>
                </c:pt>
                <c:pt idx="481">
                  <c:v>2020/4/14 1:00:00</c:v>
                </c:pt>
                <c:pt idx="482">
                  <c:v>2020/4/14 2:00:00</c:v>
                </c:pt>
                <c:pt idx="483">
                  <c:v>2020/4/14 3:00:00</c:v>
                </c:pt>
                <c:pt idx="484">
                  <c:v>2020/4/14 4:00:00</c:v>
                </c:pt>
                <c:pt idx="485">
                  <c:v>2020/4/14 5:00:00</c:v>
                </c:pt>
                <c:pt idx="486">
                  <c:v>2020/4/14 6:00:00</c:v>
                </c:pt>
                <c:pt idx="487">
                  <c:v>2020/4/14 7:00:00</c:v>
                </c:pt>
                <c:pt idx="488">
                  <c:v>2020/4/14 8:00:00</c:v>
                </c:pt>
                <c:pt idx="489">
                  <c:v>2020/4/14 9:00:00</c:v>
                </c:pt>
                <c:pt idx="490">
                  <c:v>2020/4/14 10:00:00</c:v>
                </c:pt>
                <c:pt idx="491">
                  <c:v>2020/4/14 11:00:00</c:v>
                </c:pt>
                <c:pt idx="492">
                  <c:v>2020/4/14 12:00:00</c:v>
                </c:pt>
                <c:pt idx="493">
                  <c:v>2020/4/14 13:00:00</c:v>
                </c:pt>
                <c:pt idx="494">
                  <c:v>2020/4/14 14:00:00</c:v>
                </c:pt>
                <c:pt idx="495">
                  <c:v>2020/4/14 15:00:00</c:v>
                </c:pt>
                <c:pt idx="496">
                  <c:v>2020/4/14 16:00:00</c:v>
                </c:pt>
                <c:pt idx="497">
                  <c:v>2020/4/14 17:00:00</c:v>
                </c:pt>
                <c:pt idx="498">
                  <c:v>2020/4/14 18:00:00</c:v>
                </c:pt>
                <c:pt idx="499">
                  <c:v>2020/4/14 19:00:00</c:v>
                </c:pt>
                <c:pt idx="500">
                  <c:v>2020/4/14 20:00:00</c:v>
                </c:pt>
                <c:pt idx="501">
                  <c:v>2020/4/14 21:00:00</c:v>
                </c:pt>
                <c:pt idx="502">
                  <c:v>2020/4/14 22:00:00</c:v>
                </c:pt>
                <c:pt idx="503">
                  <c:v>2020/4/14 23:00:00</c:v>
                </c:pt>
                <c:pt idx="504">
                  <c:v>2020/4/15 0:00:00</c:v>
                </c:pt>
                <c:pt idx="505">
                  <c:v>2020/4/15 1:00:00</c:v>
                </c:pt>
                <c:pt idx="506">
                  <c:v>2020/4/15 2:00:00</c:v>
                </c:pt>
                <c:pt idx="507">
                  <c:v>2020/4/15 3:00:00</c:v>
                </c:pt>
                <c:pt idx="508">
                  <c:v>2020/4/15 4:00:00</c:v>
                </c:pt>
                <c:pt idx="509">
                  <c:v>2020/4/15 5:00:00</c:v>
                </c:pt>
                <c:pt idx="510">
                  <c:v>2020/4/15 6:00:00</c:v>
                </c:pt>
                <c:pt idx="511">
                  <c:v>2020/4/15 7:00:00</c:v>
                </c:pt>
                <c:pt idx="512">
                  <c:v>2020/4/15 8:00:00</c:v>
                </c:pt>
                <c:pt idx="513">
                  <c:v>2020/4/15 9:00:00</c:v>
                </c:pt>
                <c:pt idx="514">
                  <c:v>2020/4/15 10:00:00</c:v>
                </c:pt>
                <c:pt idx="515">
                  <c:v>2020/4/15 11:00:00</c:v>
                </c:pt>
                <c:pt idx="516">
                  <c:v>2020/4/15 12:00:00</c:v>
                </c:pt>
                <c:pt idx="517">
                  <c:v>2020/4/15 13:00:00</c:v>
                </c:pt>
                <c:pt idx="518">
                  <c:v>2020/4/15 14:00:00</c:v>
                </c:pt>
                <c:pt idx="519">
                  <c:v>2020/4/15 15:00:00</c:v>
                </c:pt>
                <c:pt idx="520">
                  <c:v>2020/4/15 16:00:00</c:v>
                </c:pt>
                <c:pt idx="521">
                  <c:v>2020/4/15 17:00:00</c:v>
                </c:pt>
                <c:pt idx="522">
                  <c:v>2020/4/15 18:00:00</c:v>
                </c:pt>
                <c:pt idx="523">
                  <c:v>2020/4/15 19:00:00</c:v>
                </c:pt>
                <c:pt idx="524">
                  <c:v>2020/4/15 20:00:00</c:v>
                </c:pt>
                <c:pt idx="525">
                  <c:v>2020/4/15 21:00:00</c:v>
                </c:pt>
                <c:pt idx="526">
                  <c:v>2020/4/15 22:00:00</c:v>
                </c:pt>
                <c:pt idx="527">
                  <c:v>2020/4/15 23:00:00</c:v>
                </c:pt>
                <c:pt idx="528">
                  <c:v>2020/4/16 0:00:00</c:v>
                </c:pt>
                <c:pt idx="529">
                  <c:v>2020/4/16 1:00:00</c:v>
                </c:pt>
                <c:pt idx="530">
                  <c:v>2020/4/16 2:00:00</c:v>
                </c:pt>
                <c:pt idx="531">
                  <c:v>2020/4/16 3:00:00</c:v>
                </c:pt>
                <c:pt idx="532">
                  <c:v>2020/4/16 4:00:00</c:v>
                </c:pt>
                <c:pt idx="533">
                  <c:v>2020/4/16 5:00:00</c:v>
                </c:pt>
                <c:pt idx="534">
                  <c:v>2020/4/16 6:00:00</c:v>
                </c:pt>
                <c:pt idx="535">
                  <c:v>2020/4/16 7:00:00</c:v>
                </c:pt>
                <c:pt idx="536">
                  <c:v>2020/4/16 8:00:00</c:v>
                </c:pt>
                <c:pt idx="537">
                  <c:v>2020/4/16 9:00:00</c:v>
                </c:pt>
                <c:pt idx="538">
                  <c:v>2020/4/16 10:00:00</c:v>
                </c:pt>
                <c:pt idx="539">
                  <c:v>2020/4/16 11:00:00</c:v>
                </c:pt>
                <c:pt idx="540">
                  <c:v>2020/4/16 12:00:00</c:v>
                </c:pt>
                <c:pt idx="541">
                  <c:v>2020/4/16 13:00:00</c:v>
                </c:pt>
                <c:pt idx="542">
                  <c:v>2020/4/16 14:00:00</c:v>
                </c:pt>
                <c:pt idx="543">
                  <c:v>2020/4/16 15:00:00</c:v>
                </c:pt>
                <c:pt idx="544">
                  <c:v>2020/4/16 16:00:00</c:v>
                </c:pt>
                <c:pt idx="545">
                  <c:v>2020/4/16 17:00:00</c:v>
                </c:pt>
                <c:pt idx="546">
                  <c:v>2020/4/16 18:00:00</c:v>
                </c:pt>
                <c:pt idx="547">
                  <c:v>2020/4/16 19:00:00</c:v>
                </c:pt>
                <c:pt idx="548">
                  <c:v>2020/4/16 20:00:00</c:v>
                </c:pt>
                <c:pt idx="549">
                  <c:v>2020/4/16 21:00:00</c:v>
                </c:pt>
                <c:pt idx="550">
                  <c:v>2020/4/16 22:00:00</c:v>
                </c:pt>
                <c:pt idx="551">
                  <c:v>2020/4/16 23:00:00</c:v>
                </c:pt>
                <c:pt idx="552">
                  <c:v>2020/4/17 0:00:00</c:v>
                </c:pt>
                <c:pt idx="553">
                  <c:v>2020/4/17 1:00:00</c:v>
                </c:pt>
                <c:pt idx="554">
                  <c:v>2020/4/17 2:00:00</c:v>
                </c:pt>
                <c:pt idx="555">
                  <c:v>2020/4/17 3:00:00</c:v>
                </c:pt>
                <c:pt idx="556">
                  <c:v>2020/4/17 4:00:00</c:v>
                </c:pt>
                <c:pt idx="557">
                  <c:v>2020/4/17 5:00:00</c:v>
                </c:pt>
                <c:pt idx="558">
                  <c:v>2020/4/17 6:00:00</c:v>
                </c:pt>
                <c:pt idx="559">
                  <c:v>2020/4/17 7:00:00</c:v>
                </c:pt>
                <c:pt idx="560">
                  <c:v>2020/4/17 8:00:00</c:v>
                </c:pt>
                <c:pt idx="561">
                  <c:v>2020/4/17 9:00:00</c:v>
                </c:pt>
                <c:pt idx="562">
                  <c:v>2020/4/17 10:00:00</c:v>
                </c:pt>
                <c:pt idx="563">
                  <c:v>2020/4/17 11:00:00</c:v>
                </c:pt>
                <c:pt idx="564">
                  <c:v>2020/4/17 12:00:00</c:v>
                </c:pt>
                <c:pt idx="565">
                  <c:v>2020/4/17 13:00:00</c:v>
                </c:pt>
                <c:pt idx="566">
                  <c:v>2020/4/17 14:00:00</c:v>
                </c:pt>
                <c:pt idx="567">
                  <c:v>2020/4/17 15:00:00</c:v>
                </c:pt>
                <c:pt idx="568">
                  <c:v>2020/4/17 16:00:00</c:v>
                </c:pt>
                <c:pt idx="569">
                  <c:v>2020/4/17 17:00:00</c:v>
                </c:pt>
                <c:pt idx="570">
                  <c:v>2020/4/17 18:00:00</c:v>
                </c:pt>
                <c:pt idx="571">
                  <c:v>2020/4/17 19:00:00</c:v>
                </c:pt>
                <c:pt idx="572">
                  <c:v>2020/4/17 20:00:00</c:v>
                </c:pt>
                <c:pt idx="573">
                  <c:v>2020/4/17 21:00:00</c:v>
                </c:pt>
                <c:pt idx="574">
                  <c:v>2020/4/17 22:00:00</c:v>
                </c:pt>
                <c:pt idx="575">
                  <c:v>2020/4/17 23:00:00</c:v>
                </c:pt>
                <c:pt idx="576">
                  <c:v>2020/4/18 0:00:00</c:v>
                </c:pt>
                <c:pt idx="577">
                  <c:v>2020/4/18 1:00:00</c:v>
                </c:pt>
                <c:pt idx="578">
                  <c:v>2020/4/18 2:00:00</c:v>
                </c:pt>
                <c:pt idx="579">
                  <c:v>2020/4/18 3:00:00</c:v>
                </c:pt>
                <c:pt idx="580">
                  <c:v>2020/4/18 4:00:00</c:v>
                </c:pt>
                <c:pt idx="581">
                  <c:v>2020/4/18 5:00:00</c:v>
                </c:pt>
                <c:pt idx="582">
                  <c:v>2020/4/18 6:00:00</c:v>
                </c:pt>
                <c:pt idx="583">
                  <c:v>2020/4/18 7:00:00</c:v>
                </c:pt>
                <c:pt idx="584">
                  <c:v>2020/4/18 8:00:00</c:v>
                </c:pt>
                <c:pt idx="585">
                  <c:v>2020/4/18 9:00:00</c:v>
                </c:pt>
                <c:pt idx="586">
                  <c:v>2020/4/18 10:00:00</c:v>
                </c:pt>
                <c:pt idx="587">
                  <c:v>2020/4/18 11:00:00</c:v>
                </c:pt>
                <c:pt idx="588">
                  <c:v>2020/4/18 12:00:00</c:v>
                </c:pt>
                <c:pt idx="589">
                  <c:v>2020/4/18 13:00:00</c:v>
                </c:pt>
                <c:pt idx="590">
                  <c:v>2020/4/18 14:00:00</c:v>
                </c:pt>
                <c:pt idx="591">
                  <c:v>2020/4/18 15:00:00</c:v>
                </c:pt>
                <c:pt idx="592">
                  <c:v>2020/4/18 16:00:00</c:v>
                </c:pt>
                <c:pt idx="593">
                  <c:v>2020/4/18 17:00:00</c:v>
                </c:pt>
                <c:pt idx="594">
                  <c:v>2020/4/18 18:00:00</c:v>
                </c:pt>
                <c:pt idx="595">
                  <c:v>2020/4/18 19:00:00</c:v>
                </c:pt>
                <c:pt idx="596">
                  <c:v>2020/4/18 20:00:00</c:v>
                </c:pt>
                <c:pt idx="597">
                  <c:v>2020/4/18 21:00:00</c:v>
                </c:pt>
                <c:pt idx="598">
                  <c:v>2020/4/18 22:00:00</c:v>
                </c:pt>
                <c:pt idx="599">
                  <c:v>2020/4/18 23:00:00</c:v>
                </c:pt>
                <c:pt idx="600">
                  <c:v>2020/4/19 0:00:00</c:v>
                </c:pt>
                <c:pt idx="601">
                  <c:v>2020/4/19 1:00:00</c:v>
                </c:pt>
                <c:pt idx="602">
                  <c:v>2020/4/19 2:00:00</c:v>
                </c:pt>
                <c:pt idx="603">
                  <c:v>2020/4/19 3:00:00</c:v>
                </c:pt>
                <c:pt idx="604">
                  <c:v>2020/4/19 4:00:00</c:v>
                </c:pt>
                <c:pt idx="605">
                  <c:v>2020/4/19 5:00:00</c:v>
                </c:pt>
                <c:pt idx="606">
                  <c:v>2020/4/19 6:00:00</c:v>
                </c:pt>
                <c:pt idx="607">
                  <c:v>2020/4/19 7:00:00</c:v>
                </c:pt>
                <c:pt idx="608">
                  <c:v>2020/4/19 8:00:00</c:v>
                </c:pt>
                <c:pt idx="609">
                  <c:v>2020/4/19 9:00:00</c:v>
                </c:pt>
                <c:pt idx="610">
                  <c:v>2020/4/19 10:00:00</c:v>
                </c:pt>
                <c:pt idx="611">
                  <c:v>2020/4/19 11:00:00</c:v>
                </c:pt>
                <c:pt idx="612">
                  <c:v>2020/4/19 12:00:00</c:v>
                </c:pt>
                <c:pt idx="613">
                  <c:v>2020/4/19 13:00:00</c:v>
                </c:pt>
                <c:pt idx="614">
                  <c:v>2020/4/19 14:00:00</c:v>
                </c:pt>
                <c:pt idx="615">
                  <c:v>2020/4/19 15:00:00</c:v>
                </c:pt>
                <c:pt idx="616">
                  <c:v>2020/4/19 16:00:00</c:v>
                </c:pt>
                <c:pt idx="617">
                  <c:v>2020/4/19 17:00:00</c:v>
                </c:pt>
                <c:pt idx="618">
                  <c:v>2020/4/19 18:00:00</c:v>
                </c:pt>
                <c:pt idx="619">
                  <c:v>2020/4/19 19:00:00</c:v>
                </c:pt>
                <c:pt idx="620">
                  <c:v>2020/4/19 20:00:00</c:v>
                </c:pt>
                <c:pt idx="621">
                  <c:v>2020/4/19 21:00:00</c:v>
                </c:pt>
                <c:pt idx="622">
                  <c:v>2020/4/19 22:00:00</c:v>
                </c:pt>
                <c:pt idx="623">
                  <c:v>2020/4/19 23:00:00</c:v>
                </c:pt>
                <c:pt idx="624">
                  <c:v>2020/4/20 0:00:00</c:v>
                </c:pt>
                <c:pt idx="625">
                  <c:v>2020/4/20 1:00:00</c:v>
                </c:pt>
                <c:pt idx="626">
                  <c:v>2020/4/20 2:00:00</c:v>
                </c:pt>
                <c:pt idx="627">
                  <c:v>2020/4/20 3:00:00</c:v>
                </c:pt>
                <c:pt idx="628">
                  <c:v>2020/4/20 4:00:00</c:v>
                </c:pt>
                <c:pt idx="629">
                  <c:v>2020/4/20 5:00:00</c:v>
                </c:pt>
                <c:pt idx="630">
                  <c:v>2020/4/20 6:00:00</c:v>
                </c:pt>
                <c:pt idx="631">
                  <c:v>2020/4/20 7:00:00</c:v>
                </c:pt>
                <c:pt idx="632">
                  <c:v>2020/4/20 8:00:00</c:v>
                </c:pt>
                <c:pt idx="633">
                  <c:v>2020/4/20 9:00:00</c:v>
                </c:pt>
                <c:pt idx="634">
                  <c:v>2020/4/20 10:00:00</c:v>
                </c:pt>
                <c:pt idx="635">
                  <c:v>2020/4/20 11:00:00</c:v>
                </c:pt>
                <c:pt idx="636">
                  <c:v>2020/4/20 12:00:00</c:v>
                </c:pt>
                <c:pt idx="637">
                  <c:v>2020/4/20 13:00:00</c:v>
                </c:pt>
                <c:pt idx="638">
                  <c:v>2020/4/20 14:00:00</c:v>
                </c:pt>
                <c:pt idx="639">
                  <c:v>2020/4/20 15:00:00</c:v>
                </c:pt>
                <c:pt idx="640">
                  <c:v>2020/4/20 16:00:00</c:v>
                </c:pt>
                <c:pt idx="641">
                  <c:v>2020/4/20 17:00:00</c:v>
                </c:pt>
                <c:pt idx="642">
                  <c:v>2020/4/20 18:00:00</c:v>
                </c:pt>
                <c:pt idx="643">
                  <c:v>2020/4/20 19:00:00</c:v>
                </c:pt>
                <c:pt idx="644">
                  <c:v>2020/4/20 20:00:00</c:v>
                </c:pt>
                <c:pt idx="645">
                  <c:v>2020/4/20 21:00:00</c:v>
                </c:pt>
                <c:pt idx="646">
                  <c:v>2020/4/20 22:00:00</c:v>
                </c:pt>
                <c:pt idx="647">
                  <c:v>2020/4/20 23:00:00</c:v>
                </c:pt>
                <c:pt idx="648">
                  <c:v>2020/4/21 0:00:00</c:v>
                </c:pt>
                <c:pt idx="649">
                  <c:v>2020/4/21 1:00:00</c:v>
                </c:pt>
                <c:pt idx="650">
                  <c:v>2020/4/21 2:00:00</c:v>
                </c:pt>
                <c:pt idx="651">
                  <c:v>2020/4/21 3:00:00</c:v>
                </c:pt>
                <c:pt idx="652">
                  <c:v>2020/4/21 4:00:00</c:v>
                </c:pt>
                <c:pt idx="653">
                  <c:v>2020/4/21 5:00:00</c:v>
                </c:pt>
                <c:pt idx="654">
                  <c:v>2020/4/21 6:00:00</c:v>
                </c:pt>
                <c:pt idx="655">
                  <c:v>2020/4/21 7:00:00</c:v>
                </c:pt>
                <c:pt idx="656">
                  <c:v>2020/4/21 8:00:00</c:v>
                </c:pt>
                <c:pt idx="657">
                  <c:v>2020/4/21 9:00:00</c:v>
                </c:pt>
                <c:pt idx="658">
                  <c:v>2020/4/21 10:00:00</c:v>
                </c:pt>
                <c:pt idx="659">
                  <c:v>2020/4/21 11:00:00</c:v>
                </c:pt>
                <c:pt idx="660">
                  <c:v>2020/4/21 12:00:00</c:v>
                </c:pt>
                <c:pt idx="661">
                  <c:v>2020/4/21 13:00:00</c:v>
                </c:pt>
                <c:pt idx="662">
                  <c:v>2020/4/21 14:00:00</c:v>
                </c:pt>
                <c:pt idx="663">
                  <c:v>2020/4/21 15:00:00</c:v>
                </c:pt>
                <c:pt idx="664">
                  <c:v>2020/4/21 16:00:00</c:v>
                </c:pt>
                <c:pt idx="665">
                  <c:v>2020/4/21 17:00:00</c:v>
                </c:pt>
                <c:pt idx="666">
                  <c:v>2020/4/21 18:00:00</c:v>
                </c:pt>
                <c:pt idx="667">
                  <c:v>2020/4/21 19:00:00</c:v>
                </c:pt>
                <c:pt idx="668">
                  <c:v>2020/4/21 20:00:00</c:v>
                </c:pt>
                <c:pt idx="669">
                  <c:v>2020/4/21 21:00:00</c:v>
                </c:pt>
                <c:pt idx="670">
                  <c:v>2020/4/21 22:00:00</c:v>
                </c:pt>
                <c:pt idx="671">
                  <c:v>2020/4/21 23:00:00</c:v>
                </c:pt>
                <c:pt idx="672">
                  <c:v>2020/4/22 0:00:00</c:v>
                </c:pt>
                <c:pt idx="673">
                  <c:v>2020/4/22 1:00:00</c:v>
                </c:pt>
                <c:pt idx="674">
                  <c:v>2020/4/22 2:00:00</c:v>
                </c:pt>
                <c:pt idx="675">
                  <c:v>2020/4/22 3:00:00</c:v>
                </c:pt>
                <c:pt idx="676">
                  <c:v>2020/4/22 4:00:00</c:v>
                </c:pt>
                <c:pt idx="677">
                  <c:v>2020/4/22 5:00:00</c:v>
                </c:pt>
                <c:pt idx="678">
                  <c:v>2020/4/22 6:00:00</c:v>
                </c:pt>
                <c:pt idx="679">
                  <c:v>2020/4/22 7:00:00</c:v>
                </c:pt>
                <c:pt idx="680">
                  <c:v>2020/4/22 8:00:00</c:v>
                </c:pt>
                <c:pt idx="681">
                  <c:v>2020/4/22 9:00:00</c:v>
                </c:pt>
                <c:pt idx="682">
                  <c:v>2020/4/22 10:00:00</c:v>
                </c:pt>
                <c:pt idx="683">
                  <c:v>2020/4/22 11:00:00</c:v>
                </c:pt>
                <c:pt idx="684">
                  <c:v>2020/4/22 12:00:00</c:v>
                </c:pt>
                <c:pt idx="685">
                  <c:v>2020/4/22 13:00:00</c:v>
                </c:pt>
                <c:pt idx="686">
                  <c:v>2020/4/22 14:00:00</c:v>
                </c:pt>
                <c:pt idx="687">
                  <c:v>2020/4/22 15:00:00</c:v>
                </c:pt>
                <c:pt idx="688">
                  <c:v>2020/4/22 16:00:00</c:v>
                </c:pt>
                <c:pt idx="689">
                  <c:v>2020/4/22 17:00:00</c:v>
                </c:pt>
                <c:pt idx="690">
                  <c:v>2020/4/22 18:00:00</c:v>
                </c:pt>
                <c:pt idx="691">
                  <c:v>2020/4/22 19:00:00</c:v>
                </c:pt>
                <c:pt idx="692">
                  <c:v>2020/4/22 20:00:00</c:v>
                </c:pt>
                <c:pt idx="693">
                  <c:v>2020/4/22 21:00:00</c:v>
                </c:pt>
                <c:pt idx="694">
                  <c:v>2020/4/22 22:00:00</c:v>
                </c:pt>
                <c:pt idx="695">
                  <c:v>2020/4/22 23:00:00</c:v>
                </c:pt>
                <c:pt idx="696">
                  <c:v>2020/4/23 0:00:00</c:v>
                </c:pt>
                <c:pt idx="697">
                  <c:v>2020/4/23 1:00:00</c:v>
                </c:pt>
                <c:pt idx="698">
                  <c:v>2020/4/23 2:00:00</c:v>
                </c:pt>
                <c:pt idx="699">
                  <c:v>2020/4/23 3:00:00</c:v>
                </c:pt>
                <c:pt idx="700">
                  <c:v>2020/4/23 4:00:00</c:v>
                </c:pt>
                <c:pt idx="701">
                  <c:v>2020/4/23 5:00:00</c:v>
                </c:pt>
                <c:pt idx="702">
                  <c:v>2020/4/23 6:00:00</c:v>
                </c:pt>
                <c:pt idx="703">
                  <c:v>2020/4/23 7:00:00</c:v>
                </c:pt>
                <c:pt idx="704">
                  <c:v>2020/4/23 8:00:00</c:v>
                </c:pt>
                <c:pt idx="705">
                  <c:v>2020/4/23 9:00:00</c:v>
                </c:pt>
                <c:pt idx="706">
                  <c:v>2020/4/23 10:00:00</c:v>
                </c:pt>
                <c:pt idx="707">
                  <c:v>2020/4/23 11:00:00</c:v>
                </c:pt>
                <c:pt idx="708">
                  <c:v>2020/4/23 12:00:00</c:v>
                </c:pt>
                <c:pt idx="709">
                  <c:v>2020/4/23 13:00:00</c:v>
                </c:pt>
                <c:pt idx="710">
                  <c:v>2020/4/23 14:00:00</c:v>
                </c:pt>
                <c:pt idx="711">
                  <c:v>2020/4/23 15:00:00</c:v>
                </c:pt>
                <c:pt idx="712">
                  <c:v>2020/4/23 16:00:00</c:v>
                </c:pt>
                <c:pt idx="713">
                  <c:v>2020/4/23 17:00:00</c:v>
                </c:pt>
                <c:pt idx="714">
                  <c:v>2020/4/23 18:00:00</c:v>
                </c:pt>
                <c:pt idx="715">
                  <c:v>2020/4/23 19:00:00</c:v>
                </c:pt>
                <c:pt idx="716">
                  <c:v>2020/4/23 20:00:00</c:v>
                </c:pt>
                <c:pt idx="717">
                  <c:v>2020/4/23 21:00:00</c:v>
                </c:pt>
                <c:pt idx="718">
                  <c:v>2020/4/23 22:00:00</c:v>
                </c:pt>
                <c:pt idx="719">
                  <c:v>2020/4/23 23:00:00</c:v>
                </c:pt>
                <c:pt idx="720">
                  <c:v>2020/4/24 0:00:00</c:v>
                </c:pt>
                <c:pt idx="721">
                  <c:v>2020/4/24 1:00:00</c:v>
                </c:pt>
                <c:pt idx="722">
                  <c:v>2020/4/24 2:00:00</c:v>
                </c:pt>
                <c:pt idx="723">
                  <c:v>2020/4/24 3:00:00</c:v>
                </c:pt>
                <c:pt idx="724">
                  <c:v>2020/4/24 4:00:00</c:v>
                </c:pt>
                <c:pt idx="725">
                  <c:v>2020/4/24 5:00:00</c:v>
                </c:pt>
                <c:pt idx="726">
                  <c:v>2020/4/24 6:00:00</c:v>
                </c:pt>
                <c:pt idx="727">
                  <c:v>2020/4/24 7:00:00</c:v>
                </c:pt>
                <c:pt idx="728">
                  <c:v>2020/4/24 8:00:00</c:v>
                </c:pt>
                <c:pt idx="729">
                  <c:v>2020/4/24 9:00:00</c:v>
                </c:pt>
                <c:pt idx="730">
                  <c:v>2020/4/24 10:00:00</c:v>
                </c:pt>
                <c:pt idx="731">
                  <c:v>2020/4/24 11:00:00</c:v>
                </c:pt>
                <c:pt idx="732">
                  <c:v>2020/4/24 12:00:00</c:v>
                </c:pt>
                <c:pt idx="733">
                  <c:v>2020/4/24 13:00:00</c:v>
                </c:pt>
                <c:pt idx="734">
                  <c:v>2020/4/24 14:00:00</c:v>
                </c:pt>
                <c:pt idx="735">
                  <c:v>2020/4/24 15:00:00</c:v>
                </c:pt>
                <c:pt idx="736">
                  <c:v>2020/4/24 16:00:00</c:v>
                </c:pt>
                <c:pt idx="737">
                  <c:v>2020/4/24 17:00:00</c:v>
                </c:pt>
                <c:pt idx="738">
                  <c:v>2020/4/24 18:00:00</c:v>
                </c:pt>
                <c:pt idx="739">
                  <c:v>2020/4/24 19:00:00</c:v>
                </c:pt>
                <c:pt idx="740">
                  <c:v>2020/4/24 20:00:00</c:v>
                </c:pt>
                <c:pt idx="741">
                  <c:v>2020/4/24 21:00:00</c:v>
                </c:pt>
                <c:pt idx="742">
                  <c:v>2020/4/24 22:00:00</c:v>
                </c:pt>
                <c:pt idx="743">
                  <c:v>2020/4/24 23:00:00</c:v>
                </c:pt>
                <c:pt idx="744">
                  <c:v>2020/4/25 0:00:00</c:v>
                </c:pt>
                <c:pt idx="745">
                  <c:v>2020/4/25 1:00:00</c:v>
                </c:pt>
                <c:pt idx="746">
                  <c:v>2020/4/25 2:00:00</c:v>
                </c:pt>
                <c:pt idx="747">
                  <c:v>2020/4/25 3:00:00</c:v>
                </c:pt>
                <c:pt idx="748">
                  <c:v>2020/4/25 4:00:00</c:v>
                </c:pt>
                <c:pt idx="749">
                  <c:v>2020/4/25 5:00:00</c:v>
                </c:pt>
                <c:pt idx="750">
                  <c:v>2020/4/25 6:00:00</c:v>
                </c:pt>
                <c:pt idx="751">
                  <c:v>2020/4/25 7:00:00</c:v>
                </c:pt>
                <c:pt idx="752">
                  <c:v>2020/4/25 8:00:00</c:v>
                </c:pt>
                <c:pt idx="753">
                  <c:v>2020/4/25 9:00:00</c:v>
                </c:pt>
                <c:pt idx="754">
                  <c:v>2020/4/25 10:00:00</c:v>
                </c:pt>
                <c:pt idx="755">
                  <c:v>2020/4/25 11:00:00</c:v>
                </c:pt>
                <c:pt idx="756">
                  <c:v>2020/4/25 12:00:00</c:v>
                </c:pt>
                <c:pt idx="757">
                  <c:v>2020/4/25 13:00:00</c:v>
                </c:pt>
                <c:pt idx="758">
                  <c:v>2020/4/25 14:00:00</c:v>
                </c:pt>
                <c:pt idx="759">
                  <c:v>2020/4/25 15:00:00</c:v>
                </c:pt>
                <c:pt idx="760">
                  <c:v>2020/4/25 16:00:00</c:v>
                </c:pt>
                <c:pt idx="761">
                  <c:v>2020/4/25 17:00:00</c:v>
                </c:pt>
                <c:pt idx="762">
                  <c:v>2020/4/25 18:00:00</c:v>
                </c:pt>
                <c:pt idx="763">
                  <c:v>2020/4/25 19:00:00</c:v>
                </c:pt>
                <c:pt idx="764">
                  <c:v>2020/4/25 20:00:00</c:v>
                </c:pt>
                <c:pt idx="765">
                  <c:v>2020/4/25 21:00:00</c:v>
                </c:pt>
                <c:pt idx="766">
                  <c:v>2020/4/25 22:00:00</c:v>
                </c:pt>
                <c:pt idx="767">
                  <c:v>2020/4/25 23:00:00</c:v>
                </c:pt>
                <c:pt idx="768">
                  <c:v>2020/4/26 0:00:00</c:v>
                </c:pt>
                <c:pt idx="769">
                  <c:v>2020/4/26 1:00:00</c:v>
                </c:pt>
                <c:pt idx="770">
                  <c:v>2020/4/26 2:00:00</c:v>
                </c:pt>
                <c:pt idx="771">
                  <c:v>2020/4/26 3:00:00</c:v>
                </c:pt>
                <c:pt idx="772">
                  <c:v>2020/4/26 4:00:00</c:v>
                </c:pt>
                <c:pt idx="773">
                  <c:v>2020/4/26 5:00:00</c:v>
                </c:pt>
                <c:pt idx="774">
                  <c:v>2020/4/26 6:00:00</c:v>
                </c:pt>
                <c:pt idx="775">
                  <c:v>2020/4/26 7:00:00</c:v>
                </c:pt>
                <c:pt idx="776">
                  <c:v>2020/4/26 8:00:00</c:v>
                </c:pt>
                <c:pt idx="777">
                  <c:v>2020/4/26 9:00:00</c:v>
                </c:pt>
                <c:pt idx="778">
                  <c:v>2020/4/26 10:00:00</c:v>
                </c:pt>
                <c:pt idx="779">
                  <c:v>2020/4/26 11:00:00</c:v>
                </c:pt>
                <c:pt idx="780">
                  <c:v>2020/4/26 12:00:00</c:v>
                </c:pt>
                <c:pt idx="781">
                  <c:v>2020/4/26 13:00:00</c:v>
                </c:pt>
                <c:pt idx="782">
                  <c:v>2020/4/26 14:00:00</c:v>
                </c:pt>
                <c:pt idx="783">
                  <c:v>2020/4/26 15:00:00</c:v>
                </c:pt>
                <c:pt idx="784">
                  <c:v>2020/4/26 16:00:00</c:v>
                </c:pt>
                <c:pt idx="785">
                  <c:v>2020/4/26 17:00:00</c:v>
                </c:pt>
                <c:pt idx="786">
                  <c:v>2020/4/26 18:00:00</c:v>
                </c:pt>
                <c:pt idx="787">
                  <c:v>2020/4/26 19:00:00</c:v>
                </c:pt>
                <c:pt idx="788">
                  <c:v>2020/4/26 20:00:00</c:v>
                </c:pt>
                <c:pt idx="789">
                  <c:v>2020/4/26 21:00:00</c:v>
                </c:pt>
                <c:pt idx="790">
                  <c:v>2020/4/26 22:00:00</c:v>
                </c:pt>
                <c:pt idx="791">
                  <c:v>2020/4/26 23:00:00</c:v>
                </c:pt>
                <c:pt idx="792">
                  <c:v>2020/4/27 0:00:00</c:v>
                </c:pt>
                <c:pt idx="793">
                  <c:v>2020/4/27 1:00:00</c:v>
                </c:pt>
                <c:pt idx="794">
                  <c:v>2020/4/27 2:00:00</c:v>
                </c:pt>
                <c:pt idx="795">
                  <c:v>2020/4/27 3:00:00</c:v>
                </c:pt>
                <c:pt idx="796">
                  <c:v>2020/4/27 4:00:00</c:v>
                </c:pt>
                <c:pt idx="797">
                  <c:v>2020/4/27 5:00:00</c:v>
                </c:pt>
                <c:pt idx="798">
                  <c:v>2020/4/27 6:00:00</c:v>
                </c:pt>
                <c:pt idx="799">
                  <c:v>2020/4/27 7:00:00</c:v>
                </c:pt>
                <c:pt idx="800">
                  <c:v>2020/4/27 8:00:00</c:v>
                </c:pt>
                <c:pt idx="801">
                  <c:v>2020/4/27 9:00:00</c:v>
                </c:pt>
                <c:pt idx="802">
                  <c:v>2020/4/27 10:00:00</c:v>
                </c:pt>
                <c:pt idx="803">
                  <c:v>2020/4/27 11:00:00</c:v>
                </c:pt>
                <c:pt idx="804">
                  <c:v>2020/4/27 12:00:00</c:v>
                </c:pt>
                <c:pt idx="805">
                  <c:v>2020/4/27 13:00:00</c:v>
                </c:pt>
                <c:pt idx="806">
                  <c:v>2020/4/27 14:00:00</c:v>
                </c:pt>
                <c:pt idx="807">
                  <c:v>2020/4/27 15:00:00</c:v>
                </c:pt>
                <c:pt idx="808">
                  <c:v>2020/4/27 16:00:00</c:v>
                </c:pt>
                <c:pt idx="809">
                  <c:v>2020/4/27 17:00:00</c:v>
                </c:pt>
                <c:pt idx="810">
                  <c:v>2020/4/27 18:00:00</c:v>
                </c:pt>
                <c:pt idx="811">
                  <c:v>2020/4/27 19:00:00</c:v>
                </c:pt>
                <c:pt idx="812">
                  <c:v>2020/4/27 20:00:00</c:v>
                </c:pt>
                <c:pt idx="813">
                  <c:v>2020/4/27 21:00:00</c:v>
                </c:pt>
                <c:pt idx="814">
                  <c:v>2020/4/27 22:00:00</c:v>
                </c:pt>
                <c:pt idx="815">
                  <c:v>2020/4/27 23:00:00</c:v>
                </c:pt>
                <c:pt idx="816">
                  <c:v>2020/4/28 0:00:00</c:v>
                </c:pt>
                <c:pt idx="817">
                  <c:v>2020/4/28 1:00:00</c:v>
                </c:pt>
                <c:pt idx="818">
                  <c:v>2020/4/28 2:00:00</c:v>
                </c:pt>
                <c:pt idx="819">
                  <c:v>2020/4/28 3:00:00</c:v>
                </c:pt>
                <c:pt idx="820">
                  <c:v>2020/4/28 4:00:00</c:v>
                </c:pt>
                <c:pt idx="821">
                  <c:v>2020/4/28 5:00:00</c:v>
                </c:pt>
                <c:pt idx="822">
                  <c:v>2020/4/28 6:00:00</c:v>
                </c:pt>
                <c:pt idx="823">
                  <c:v>2020/4/28 7:00:00</c:v>
                </c:pt>
                <c:pt idx="824">
                  <c:v>2020/4/28 8:00:00</c:v>
                </c:pt>
                <c:pt idx="825">
                  <c:v>2020/4/28 9:00:00</c:v>
                </c:pt>
                <c:pt idx="826">
                  <c:v>2020/4/28 10:00:00</c:v>
                </c:pt>
                <c:pt idx="827">
                  <c:v>2020/4/28 11:00:00</c:v>
                </c:pt>
                <c:pt idx="828">
                  <c:v>2020/4/28 12:00:00</c:v>
                </c:pt>
                <c:pt idx="829">
                  <c:v>2020/4/28 13:00:00</c:v>
                </c:pt>
                <c:pt idx="830">
                  <c:v>2020/4/28 14:00:00</c:v>
                </c:pt>
                <c:pt idx="831">
                  <c:v>2020/4/28 15:00:00</c:v>
                </c:pt>
                <c:pt idx="832">
                  <c:v>2020/4/28 16:00:00</c:v>
                </c:pt>
                <c:pt idx="833">
                  <c:v>2020/4/28 17:00:00</c:v>
                </c:pt>
                <c:pt idx="834">
                  <c:v>2020/4/28 18:00:00</c:v>
                </c:pt>
                <c:pt idx="835">
                  <c:v>2020/4/28 19:00:00</c:v>
                </c:pt>
                <c:pt idx="836">
                  <c:v>2020/4/28 20:00:00</c:v>
                </c:pt>
                <c:pt idx="837">
                  <c:v>2020/4/28 21:00:00</c:v>
                </c:pt>
                <c:pt idx="838">
                  <c:v>2020/4/28 22:00:00</c:v>
                </c:pt>
                <c:pt idx="839">
                  <c:v>2020/4/28 23:00:00</c:v>
                </c:pt>
                <c:pt idx="840">
                  <c:v>2020/4/29 0:00:00</c:v>
                </c:pt>
                <c:pt idx="841">
                  <c:v>2020/4/29 1:00:00</c:v>
                </c:pt>
                <c:pt idx="842">
                  <c:v>2020/4/29 2:00:00</c:v>
                </c:pt>
                <c:pt idx="843">
                  <c:v>2020/4/29 3:00:00</c:v>
                </c:pt>
                <c:pt idx="844">
                  <c:v>2020/4/29 4:00:00</c:v>
                </c:pt>
                <c:pt idx="845">
                  <c:v>2020/4/29 5:00:00</c:v>
                </c:pt>
                <c:pt idx="846">
                  <c:v>2020/4/29 6:00:00</c:v>
                </c:pt>
                <c:pt idx="847">
                  <c:v>2020/4/29 7:00:00</c:v>
                </c:pt>
                <c:pt idx="848">
                  <c:v>2020/4/29 8:00:00</c:v>
                </c:pt>
                <c:pt idx="849">
                  <c:v>2020/4/29 9:00:00</c:v>
                </c:pt>
                <c:pt idx="850">
                  <c:v>2020/4/29 10:00:00</c:v>
                </c:pt>
                <c:pt idx="851">
                  <c:v>2020/4/29 11:00:00</c:v>
                </c:pt>
                <c:pt idx="852">
                  <c:v>2020/4/29 12:00:00</c:v>
                </c:pt>
                <c:pt idx="853">
                  <c:v>2020/4/29 13:00:00</c:v>
                </c:pt>
                <c:pt idx="854">
                  <c:v>2020/4/29 14:00:00</c:v>
                </c:pt>
                <c:pt idx="855">
                  <c:v>2020/4/29 15:00:00</c:v>
                </c:pt>
                <c:pt idx="856">
                  <c:v>2020/4/29 16:00:00</c:v>
                </c:pt>
                <c:pt idx="857">
                  <c:v>2020/4/29 17:00:00</c:v>
                </c:pt>
                <c:pt idx="858">
                  <c:v>2020/4/29 18:00:00</c:v>
                </c:pt>
                <c:pt idx="859">
                  <c:v>2020/4/29 19:00:00</c:v>
                </c:pt>
                <c:pt idx="860">
                  <c:v>2020/4/29 20:00:00</c:v>
                </c:pt>
                <c:pt idx="861">
                  <c:v>2020/4/29 21:00:00</c:v>
                </c:pt>
                <c:pt idx="862">
                  <c:v>2020/4/29 22:00:00</c:v>
                </c:pt>
                <c:pt idx="863">
                  <c:v>2020/4/29 23:00:00</c:v>
                </c:pt>
                <c:pt idx="864">
                  <c:v>2020/4/30 0:00:00</c:v>
                </c:pt>
                <c:pt idx="865">
                  <c:v>2020/4/30 1:00:00</c:v>
                </c:pt>
                <c:pt idx="866">
                  <c:v>2020/4/30 2:00:00</c:v>
                </c:pt>
                <c:pt idx="867">
                  <c:v>2020/4/30 3:00:00</c:v>
                </c:pt>
                <c:pt idx="868">
                  <c:v>2020/4/30 4:00:00</c:v>
                </c:pt>
                <c:pt idx="869">
                  <c:v>2020/4/30 5:00:00</c:v>
                </c:pt>
                <c:pt idx="870">
                  <c:v>2020/4/30 6:00:00</c:v>
                </c:pt>
                <c:pt idx="871">
                  <c:v>2020/4/30 7:00:00</c:v>
                </c:pt>
                <c:pt idx="872">
                  <c:v>2020/4/30 8:00:00</c:v>
                </c:pt>
                <c:pt idx="873">
                  <c:v>2020/4/30 9:00:00</c:v>
                </c:pt>
                <c:pt idx="874">
                  <c:v>2020/4/30 10:00:00</c:v>
                </c:pt>
                <c:pt idx="875">
                  <c:v>2020/4/30 11:00:00</c:v>
                </c:pt>
                <c:pt idx="876">
                  <c:v>2020/4/30 12:00:00</c:v>
                </c:pt>
                <c:pt idx="877">
                  <c:v>2020/4/30 13:00:00</c:v>
                </c:pt>
                <c:pt idx="878">
                  <c:v>2020/4/30 14:00:00</c:v>
                </c:pt>
                <c:pt idx="879">
                  <c:v>2020/4/30 15:00:00</c:v>
                </c:pt>
                <c:pt idx="880">
                  <c:v>2020/4/30 16:00:00</c:v>
                </c:pt>
                <c:pt idx="881">
                  <c:v>2020/4/30 17:00:00</c:v>
                </c:pt>
                <c:pt idx="882">
                  <c:v>2020/4/30 18:00:00</c:v>
                </c:pt>
                <c:pt idx="883">
                  <c:v>2020/4/30 19:00:00</c:v>
                </c:pt>
                <c:pt idx="884">
                  <c:v>2020/4/30 20:00:00</c:v>
                </c:pt>
                <c:pt idx="885">
                  <c:v>2020/4/30 21:00:00</c:v>
                </c:pt>
                <c:pt idx="886">
                  <c:v>2020/4/30 22:00:00</c:v>
                </c:pt>
                <c:pt idx="887">
                  <c:v>2020/4/30 23:00:00</c:v>
                </c:pt>
              </c:strCache>
            </c:strRef>
          </c:xVal>
          <c:yVal>
            <c:numRef>
              <c:f>'RATING CURVE'!$J$2:$J$889</c:f>
              <c:numCache>
                <c:formatCode>0.0000</c:formatCode>
                <c:ptCount val="888"/>
                <c:pt idx="0">
                  <c:v>10.822196861874897</c:v>
                </c:pt>
                <c:pt idx="1">
                  <c:v>11.683804063470793</c:v>
                </c:pt>
                <c:pt idx="2">
                  <c:v>8.0038343098738274</c:v>
                </c:pt>
                <c:pt idx="3">
                  <c:v>8.9639365254740078</c:v>
                </c:pt>
                <c:pt idx="4">
                  <c:v>8.9639365254740078</c:v>
                </c:pt>
                <c:pt idx="5">
                  <c:v>9.9132064386053287</c:v>
                </c:pt>
                <c:pt idx="6">
                  <c:v>9.9132064386053287</c:v>
                </c:pt>
                <c:pt idx="7">
                  <c:v>8.0038343098738274</c:v>
                </c:pt>
                <c:pt idx="8">
                  <c:v>9.9132064386053287</c:v>
                </c:pt>
                <c:pt idx="9">
                  <c:v>8.0038343098738274</c:v>
                </c:pt>
                <c:pt idx="10">
                  <c:v>7.0578197275088854</c:v>
                </c:pt>
                <c:pt idx="11">
                  <c:v>9.9132064386053287</c:v>
                </c:pt>
                <c:pt idx="12">
                  <c:v>9.9132064386053287</c:v>
                </c:pt>
                <c:pt idx="13">
                  <c:v>10.822196861874897</c:v>
                </c:pt>
                <c:pt idx="14">
                  <c:v>10.822196861874897</c:v>
                </c:pt>
                <c:pt idx="15">
                  <c:v>10.822196861874897</c:v>
                </c:pt>
                <c:pt idx="16">
                  <c:v>10.822196861874897</c:v>
                </c:pt>
                <c:pt idx="17">
                  <c:v>8.9639365254740078</c:v>
                </c:pt>
                <c:pt idx="18">
                  <c:v>8.0038343098738274</c:v>
                </c:pt>
                <c:pt idx="19">
                  <c:v>7.0578197275088854</c:v>
                </c:pt>
                <c:pt idx="20">
                  <c:v>9.9132064386053287</c:v>
                </c:pt>
                <c:pt idx="21">
                  <c:v>7.0578197275088854</c:v>
                </c:pt>
                <c:pt idx="22">
                  <c:v>8.9639365254740078</c:v>
                </c:pt>
                <c:pt idx="23">
                  <c:v>6.067144480063984</c:v>
                </c:pt>
                <c:pt idx="24">
                  <c:v>6.067144480063984</c:v>
                </c:pt>
                <c:pt idx="25">
                  <c:v>7.0578197275088854</c:v>
                </c:pt>
                <c:pt idx="26">
                  <c:v>7.0578197275088854</c:v>
                </c:pt>
                <c:pt idx="27">
                  <c:v>6.067144480063984</c:v>
                </c:pt>
                <c:pt idx="28">
                  <c:v>7.0578197275088854</c:v>
                </c:pt>
                <c:pt idx="29">
                  <c:v>8.9639365254740078</c:v>
                </c:pt>
                <c:pt idx="30">
                  <c:v>7.0578197275088854</c:v>
                </c:pt>
                <c:pt idx="31">
                  <c:v>8.0038343098738274</c:v>
                </c:pt>
                <c:pt idx="32">
                  <c:v>7.0578197275088854</c:v>
                </c:pt>
                <c:pt idx="33">
                  <c:v>8.0038343098738274</c:v>
                </c:pt>
                <c:pt idx="34">
                  <c:v>7.0578197275088854</c:v>
                </c:pt>
                <c:pt idx="35">
                  <c:v>11.683804063470793</c:v>
                </c:pt>
                <c:pt idx="36">
                  <c:v>7.0578197275088854</c:v>
                </c:pt>
                <c:pt idx="37">
                  <c:v>8.9639365254740078</c:v>
                </c:pt>
                <c:pt idx="38">
                  <c:v>7.0578197275088854</c:v>
                </c:pt>
                <c:pt idx="39">
                  <c:v>7.0578197275088854</c:v>
                </c:pt>
                <c:pt idx="40">
                  <c:v>8.9639365254740078</c:v>
                </c:pt>
                <c:pt idx="41">
                  <c:v>8.9639365254740078</c:v>
                </c:pt>
                <c:pt idx="42">
                  <c:v>7.0578197275088854</c:v>
                </c:pt>
                <c:pt idx="43">
                  <c:v>8.0038343098738274</c:v>
                </c:pt>
                <c:pt idx="44">
                  <c:v>9.9132064386053287</c:v>
                </c:pt>
                <c:pt idx="45">
                  <c:v>8.0038343098738274</c:v>
                </c:pt>
                <c:pt idx="46">
                  <c:v>8.9639365254740078</c:v>
                </c:pt>
                <c:pt idx="47">
                  <c:v>8.0038343098738274</c:v>
                </c:pt>
                <c:pt idx="48">
                  <c:v>8.0038343098738274</c:v>
                </c:pt>
                <c:pt idx="49">
                  <c:v>6.067144480063984</c:v>
                </c:pt>
                <c:pt idx="50">
                  <c:v>9.9132064386053287</c:v>
                </c:pt>
                <c:pt idx="51">
                  <c:v>8.9639365254740078</c:v>
                </c:pt>
                <c:pt idx="52">
                  <c:v>9.9132064386053287</c:v>
                </c:pt>
                <c:pt idx="53">
                  <c:v>8.0038343098738274</c:v>
                </c:pt>
                <c:pt idx="54">
                  <c:v>9.9132064386053287</c:v>
                </c:pt>
                <c:pt idx="55">
                  <c:v>8.0038343098738274</c:v>
                </c:pt>
                <c:pt idx="56">
                  <c:v>8.0038343098738274</c:v>
                </c:pt>
                <c:pt idx="57">
                  <c:v>8.0038343098738274</c:v>
                </c:pt>
                <c:pt idx="58">
                  <c:v>9.9132064386053287</c:v>
                </c:pt>
                <c:pt idx="59">
                  <c:v>8.9639365254740078</c:v>
                </c:pt>
                <c:pt idx="60">
                  <c:v>8.0038343098738274</c:v>
                </c:pt>
                <c:pt idx="61">
                  <c:v>8.0038343098738274</c:v>
                </c:pt>
                <c:pt idx="62">
                  <c:v>10.822196861874897</c:v>
                </c:pt>
                <c:pt idx="63">
                  <c:v>9.9132064386053287</c:v>
                </c:pt>
                <c:pt idx="64">
                  <c:v>8.0038343098738274</c:v>
                </c:pt>
                <c:pt idx="65">
                  <c:v>11.683804063470793</c:v>
                </c:pt>
                <c:pt idx="66">
                  <c:v>8.0038343098738274</c:v>
                </c:pt>
                <c:pt idx="67">
                  <c:v>8.9639365254740078</c:v>
                </c:pt>
                <c:pt idx="68">
                  <c:v>8.0038343098738274</c:v>
                </c:pt>
                <c:pt idx="69">
                  <c:v>10.822196861874897</c:v>
                </c:pt>
                <c:pt idx="70">
                  <c:v>9.9132064386053287</c:v>
                </c:pt>
                <c:pt idx="71">
                  <c:v>9.9132064386053287</c:v>
                </c:pt>
                <c:pt idx="72">
                  <c:v>8.0038343098738274</c:v>
                </c:pt>
                <c:pt idx="73">
                  <c:v>7.0578197275088854</c:v>
                </c:pt>
                <c:pt idx="74">
                  <c:v>9.9132064386053287</c:v>
                </c:pt>
                <c:pt idx="75">
                  <c:v>9.9132064386053287</c:v>
                </c:pt>
                <c:pt idx="76">
                  <c:v>9.9132064386053287</c:v>
                </c:pt>
                <c:pt idx="77">
                  <c:v>8.9639365254740078</c:v>
                </c:pt>
                <c:pt idx="78">
                  <c:v>7.0578197275088854</c:v>
                </c:pt>
                <c:pt idx="79">
                  <c:v>8.9639365254740078</c:v>
                </c:pt>
                <c:pt idx="80">
                  <c:v>9.9132064386053287</c:v>
                </c:pt>
                <c:pt idx="81">
                  <c:v>9.9132064386053287</c:v>
                </c:pt>
                <c:pt idx="82">
                  <c:v>11.683804063470793</c:v>
                </c:pt>
                <c:pt idx="83">
                  <c:v>11.683804063470793</c:v>
                </c:pt>
                <c:pt idx="84">
                  <c:v>9.9132064386053287</c:v>
                </c:pt>
                <c:pt idx="85">
                  <c:v>12.486568800129861</c:v>
                </c:pt>
                <c:pt idx="86">
                  <c:v>12.486568800129861</c:v>
                </c:pt>
                <c:pt idx="87">
                  <c:v>11.683804063470793</c:v>
                </c:pt>
                <c:pt idx="88">
                  <c:v>9.9132064386053287</c:v>
                </c:pt>
                <c:pt idx="89">
                  <c:v>10.822196861874897</c:v>
                </c:pt>
                <c:pt idx="90">
                  <c:v>9.9132064386053287</c:v>
                </c:pt>
                <c:pt idx="91">
                  <c:v>11.683804063470793</c:v>
                </c:pt>
                <c:pt idx="92">
                  <c:v>8.9639365254740078</c:v>
                </c:pt>
                <c:pt idx="93">
                  <c:v>8.9639365254740078</c:v>
                </c:pt>
                <c:pt idx="94">
                  <c:v>10.822196861874897</c:v>
                </c:pt>
                <c:pt idx="95">
                  <c:v>9.9132064386053287</c:v>
                </c:pt>
                <c:pt idx="96">
                  <c:v>9.9132064386053287</c:v>
                </c:pt>
                <c:pt idx="97">
                  <c:v>10.822196861874897</c:v>
                </c:pt>
                <c:pt idx="98">
                  <c:v>9.9132064386053287</c:v>
                </c:pt>
                <c:pt idx="99">
                  <c:v>8.9639365254740078</c:v>
                </c:pt>
                <c:pt idx="100">
                  <c:v>8.0038343098738274</c:v>
                </c:pt>
                <c:pt idx="101">
                  <c:v>8.9639365254740078</c:v>
                </c:pt>
                <c:pt idx="102">
                  <c:v>9.9132064386053287</c:v>
                </c:pt>
                <c:pt idx="103">
                  <c:v>11.683804063470793</c:v>
                </c:pt>
                <c:pt idx="104">
                  <c:v>8.0038343098738274</c:v>
                </c:pt>
                <c:pt idx="105">
                  <c:v>7.0578197275088854</c:v>
                </c:pt>
                <c:pt idx="106">
                  <c:v>10.822196861874897</c:v>
                </c:pt>
                <c:pt idx="107">
                  <c:v>8.0038343098738274</c:v>
                </c:pt>
                <c:pt idx="108">
                  <c:v>11.683804063470793</c:v>
                </c:pt>
                <c:pt idx="109">
                  <c:v>11.683804063470793</c:v>
                </c:pt>
                <c:pt idx="110">
                  <c:v>12.486568800129861</c:v>
                </c:pt>
                <c:pt idx="111">
                  <c:v>11.683804063470793</c:v>
                </c:pt>
                <c:pt idx="112">
                  <c:v>8.9639365254740078</c:v>
                </c:pt>
                <c:pt idx="113">
                  <c:v>10.822196861874897</c:v>
                </c:pt>
                <c:pt idx="114">
                  <c:v>11.683804063470793</c:v>
                </c:pt>
                <c:pt idx="115">
                  <c:v>8.0038343098738274</c:v>
                </c:pt>
                <c:pt idx="116">
                  <c:v>10.822196861874897</c:v>
                </c:pt>
                <c:pt idx="117">
                  <c:v>8.0038343098738274</c:v>
                </c:pt>
                <c:pt idx="118">
                  <c:v>9.9132064386053287</c:v>
                </c:pt>
                <c:pt idx="119">
                  <c:v>8.9639365254740078</c:v>
                </c:pt>
                <c:pt idx="120">
                  <c:v>9.9132064386053287</c:v>
                </c:pt>
                <c:pt idx="121">
                  <c:v>7.0578197275088854</c:v>
                </c:pt>
                <c:pt idx="122">
                  <c:v>8.0038343098738274</c:v>
                </c:pt>
                <c:pt idx="123">
                  <c:v>7.0578197275088854</c:v>
                </c:pt>
                <c:pt idx="124">
                  <c:v>7.0578197275088854</c:v>
                </c:pt>
                <c:pt idx="125">
                  <c:v>8.9639365254740078</c:v>
                </c:pt>
                <c:pt idx="126">
                  <c:v>8.0038343098738274</c:v>
                </c:pt>
                <c:pt idx="127">
                  <c:v>8.9639365254740078</c:v>
                </c:pt>
                <c:pt idx="128">
                  <c:v>6.067144480063984</c:v>
                </c:pt>
                <c:pt idx="129">
                  <c:v>8.9639365254740078</c:v>
                </c:pt>
                <c:pt idx="130">
                  <c:v>7.0578197275088854</c:v>
                </c:pt>
                <c:pt idx="131">
                  <c:v>8.9639365254740078</c:v>
                </c:pt>
                <c:pt idx="132">
                  <c:v>8.0038343098738274</c:v>
                </c:pt>
                <c:pt idx="133">
                  <c:v>9.9132064386053287</c:v>
                </c:pt>
                <c:pt idx="134">
                  <c:v>11.683804063470793</c:v>
                </c:pt>
                <c:pt idx="135">
                  <c:v>8.0038343098738274</c:v>
                </c:pt>
                <c:pt idx="136">
                  <c:v>10.822196861874897</c:v>
                </c:pt>
                <c:pt idx="137">
                  <c:v>9.9132064386053287</c:v>
                </c:pt>
                <c:pt idx="138">
                  <c:v>9.9132064386053287</c:v>
                </c:pt>
                <c:pt idx="139">
                  <c:v>9.9132064386053287</c:v>
                </c:pt>
                <c:pt idx="140">
                  <c:v>3.9339300617536139</c:v>
                </c:pt>
                <c:pt idx="141">
                  <c:v>8.9639365254740078</c:v>
                </c:pt>
                <c:pt idx="142">
                  <c:v>8.9639365254740078</c:v>
                </c:pt>
                <c:pt idx="143">
                  <c:v>9.9132064386053287</c:v>
                </c:pt>
                <c:pt idx="144">
                  <c:v>8.0038343098738274</c:v>
                </c:pt>
                <c:pt idx="145">
                  <c:v>7.0578197275088854</c:v>
                </c:pt>
                <c:pt idx="146">
                  <c:v>7.0578197275088854</c:v>
                </c:pt>
                <c:pt idx="147">
                  <c:v>6.067144480063984</c:v>
                </c:pt>
                <c:pt idx="148">
                  <c:v>8.9639365254740078</c:v>
                </c:pt>
                <c:pt idx="149">
                  <c:v>5.0274971392528442</c:v>
                </c:pt>
                <c:pt idx="150">
                  <c:v>8.0038343098738274</c:v>
                </c:pt>
                <c:pt idx="151">
                  <c:v>8.0038343098738274</c:v>
                </c:pt>
                <c:pt idx="152">
                  <c:v>7.0578197275088854</c:v>
                </c:pt>
                <c:pt idx="153">
                  <c:v>8.0038343098738274</c:v>
                </c:pt>
                <c:pt idx="154">
                  <c:v>8.0038343098738274</c:v>
                </c:pt>
                <c:pt idx="155">
                  <c:v>7.0578197275088854</c:v>
                </c:pt>
                <c:pt idx="156">
                  <c:v>10.822196861874897</c:v>
                </c:pt>
                <c:pt idx="157">
                  <c:v>10.822196861874897</c:v>
                </c:pt>
                <c:pt idx="158">
                  <c:v>7.0578197275088854</c:v>
                </c:pt>
                <c:pt idx="159">
                  <c:v>9.9132064386053287</c:v>
                </c:pt>
                <c:pt idx="160">
                  <c:v>8.0038343098738274</c:v>
                </c:pt>
                <c:pt idx="161">
                  <c:v>10.822196861874897</c:v>
                </c:pt>
                <c:pt idx="162">
                  <c:v>8.9639365254740078</c:v>
                </c:pt>
                <c:pt idx="163">
                  <c:v>10.822196861874897</c:v>
                </c:pt>
                <c:pt idx="164">
                  <c:v>8.0038343098738274</c:v>
                </c:pt>
                <c:pt idx="165">
                  <c:v>8.9639365254740078</c:v>
                </c:pt>
                <c:pt idx="166">
                  <c:v>8.0038343098738274</c:v>
                </c:pt>
                <c:pt idx="167">
                  <c:v>9.9132064386053287</c:v>
                </c:pt>
                <c:pt idx="168">
                  <c:v>8.0038343098738274</c:v>
                </c:pt>
                <c:pt idx="169">
                  <c:v>6.067144480063984</c:v>
                </c:pt>
                <c:pt idx="170">
                  <c:v>8.9639365254740078</c:v>
                </c:pt>
                <c:pt idx="171">
                  <c:v>8.9639365254740078</c:v>
                </c:pt>
                <c:pt idx="172">
                  <c:v>8.0038343098738274</c:v>
                </c:pt>
                <c:pt idx="173">
                  <c:v>6.067144480063984</c:v>
                </c:pt>
                <c:pt idx="174">
                  <c:v>6.067144480063984</c:v>
                </c:pt>
                <c:pt idx="175">
                  <c:v>6.067144480063984</c:v>
                </c:pt>
                <c:pt idx="176">
                  <c:v>7.0578197275088854</c:v>
                </c:pt>
                <c:pt idx="177">
                  <c:v>8.9639365254740078</c:v>
                </c:pt>
                <c:pt idx="178">
                  <c:v>8.0038343098738274</c:v>
                </c:pt>
                <c:pt idx="179">
                  <c:v>9.9132064386053287</c:v>
                </c:pt>
                <c:pt idx="180">
                  <c:v>9.9132064386053287</c:v>
                </c:pt>
                <c:pt idx="181">
                  <c:v>8.9639365254740078</c:v>
                </c:pt>
                <c:pt idx="182">
                  <c:v>10.822196861874897</c:v>
                </c:pt>
                <c:pt idx="183">
                  <c:v>8.9639365254740078</c:v>
                </c:pt>
                <c:pt idx="184">
                  <c:v>8.0038343098738274</c:v>
                </c:pt>
                <c:pt idx="185">
                  <c:v>8.9639365254740078</c:v>
                </c:pt>
                <c:pt idx="186">
                  <c:v>8.0038343098738274</c:v>
                </c:pt>
                <c:pt idx="187">
                  <c:v>9.9132064386053287</c:v>
                </c:pt>
                <c:pt idx="188">
                  <c:v>8.0038343098738274</c:v>
                </c:pt>
                <c:pt idx="189">
                  <c:v>8.9639365254740078</c:v>
                </c:pt>
                <c:pt idx="190">
                  <c:v>8.9639365254740078</c:v>
                </c:pt>
                <c:pt idx="191">
                  <c:v>9.9132064386053287</c:v>
                </c:pt>
                <c:pt idx="192">
                  <c:v>8.0038343098738274</c:v>
                </c:pt>
                <c:pt idx="193">
                  <c:v>13.259741545204809</c:v>
                </c:pt>
                <c:pt idx="194">
                  <c:v>6.067144480063984</c:v>
                </c:pt>
                <c:pt idx="195">
                  <c:v>8.9639365254740078</c:v>
                </c:pt>
                <c:pt idx="196">
                  <c:v>6.067144480063984</c:v>
                </c:pt>
                <c:pt idx="197">
                  <c:v>5.0274971392528442</c:v>
                </c:pt>
                <c:pt idx="198">
                  <c:v>6.067144480063984</c:v>
                </c:pt>
                <c:pt idx="199">
                  <c:v>7.0578197275088854</c:v>
                </c:pt>
                <c:pt idx="200">
                  <c:v>8.9639365254740078</c:v>
                </c:pt>
                <c:pt idx="201">
                  <c:v>8.9639365254740078</c:v>
                </c:pt>
                <c:pt idx="202">
                  <c:v>8.9639365254740078</c:v>
                </c:pt>
                <c:pt idx="203">
                  <c:v>10.822196861874897</c:v>
                </c:pt>
                <c:pt idx="204">
                  <c:v>7.0578197275088854</c:v>
                </c:pt>
                <c:pt idx="205">
                  <c:v>8.9639365254740078</c:v>
                </c:pt>
                <c:pt idx="206">
                  <c:v>9.9132064386053287</c:v>
                </c:pt>
                <c:pt idx="207">
                  <c:v>7.0578197275088854</c:v>
                </c:pt>
                <c:pt idx="208">
                  <c:v>7.0578197275088854</c:v>
                </c:pt>
                <c:pt idx="209">
                  <c:v>8.0038343098738274</c:v>
                </c:pt>
                <c:pt idx="210">
                  <c:v>7.0578197275088854</c:v>
                </c:pt>
                <c:pt idx="211">
                  <c:v>6.067144480063984</c:v>
                </c:pt>
                <c:pt idx="212">
                  <c:v>9.9132064386053287</c:v>
                </c:pt>
                <c:pt idx="213">
                  <c:v>7.0578197275088854</c:v>
                </c:pt>
                <c:pt idx="214">
                  <c:v>9.9132064386053287</c:v>
                </c:pt>
                <c:pt idx="215">
                  <c:v>5.0274971392528442</c:v>
                </c:pt>
                <c:pt idx="216">
                  <c:v>6.067144480063984</c:v>
                </c:pt>
                <c:pt idx="217">
                  <c:v>8.9639365254740078</c:v>
                </c:pt>
                <c:pt idx="218">
                  <c:v>7.0578197275088854</c:v>
                </c:pt>
                <c:pt idx="219">
                  <c:v>6.067144480063984</c:v>
                </c:pt>
                <c:pt idx="220">
                  <c:v>8.0038343098738274</c:v>
                </c:pt>
                <c:pt idx="221">
                  <c:v>8.0038343098738274</c:v>
                </c:pt>
                <c:pt idx="222">
                  <c:v>6.067144480063984</c:v>
                </c:pt>
                <c:pt idx="223">
                  <c:v>8.0038343098738274</c:v>
                </c:pt>
                <c:pt idx="224">
                  <c:v>7.0578197275088854</c:v>
                </c:pt>
                <c:pt idx="225">
                  <c:v>6.067144480063984</c:v>
                </c:pt>
                <c:pt idx="226">
                  <c:v>6.067144480063984</c:v>
                </c:pt>
                <c:pt idx="227">
                  <c:v>6.067144480063984</c:v>
                </c:pt>
                <c:pt idx="228">
                  <c:v>8.9639365254740078</c:v>
                </c:pt>
                <c:pt idx="229">
                  <c:v>8.9639365254740078</c:v>
                </c:pt>
                <c:pt idx="230">
                  <c:v>8.0038343098738274</c:v>
                </c:pt>
                <c:pt idx="231">
                  <c:v>8.0038343098738274</c:v>
                </c:pt>
                <c:pt idx="232">
                  <c:v>9.9132064386053287</c:v>
                </c:pt>
                <c:pt idx="233">
                  <c:v>8.0038343098738274</c:v>
                </c:pt>
                <c:pt idx="234">
                  <c:v>7.0578197275088854</c:v>
                </c:pt>
                <c:pt idx="235">
                  <c:v>8.9639365254740078</c:v>
                </c:pt>
                <c:pt idx="236">
                  <c:v>8.9639365254740078</c:v>
                </c:pt>
                <c:pt idx="237">
                  <c:v>8.0038343098738274</c:v>
                </c:pt>
                <c:pt idx="238">
                  <c:v>9.9132064386053287</c:v>
                </c:pt>
                <c:pt idx="239">
                  <c:v>8.0038343098738274</c:v>
                </c:pt>
                <c:pt idx="240">
                  <c:v>8.9639365254740078</c:v>
                </c:pt>
                <c:pt idx="241">
                  <c:v>9.9132064386053287</c:v>
                </c:pt>
                <c:pt idx="242">
                  <c:v>8.9639365254740078</c:v>
                </c:pt>
                <c:pt idx="243">
                  <c:v>8.0038343098738274</c:v>
                </c:pt>
                <c:pt idx="244">
                  <c:v>8.9639365254740078</c:v>
                </c:pt>
                <c:pt idx="245">
                  <c:v>8.9639365254740078</c:v>
                </c:pt>
                <c:pt idx="246">
                  <c:v>8.9639365254740078</c:v>
                </c:pt>
                <c:pt idx="247">
                  <c:v>7.0578197275088854</c:v>
                </c:pt>
                <c:pt idx="248">
                  <c:v>8.9639365254740078</c:v>
                </c:pt>
                <c:pt idx="249">
                  <c:v>8.9639365254740078</c:v>
                </c:pt>
                <c:pt idx="250">
                  <c:v>7.0578197275088854</c:v>
                </c:pt>
                <c:pt idx="251">
                  <c:v>10.822196861874897</c:v>
                </c:pt>
                <c:pt idx="252">
                  <c:v>10.822196861874897</c:v>
                </c:pt>
                <c:pt idx="253">
                  <c:v>10.822196861874897</c:v>
                </c:pt>
                <c:pt idx="254">
                  <c:v>7.0578197275088854</c:v>
                </c:pt>
                <c:pt idx="255">
                  <c:v>8.0038343098738274</c:v>
                </c:pt>
                <c:pt idx="256">
                  <c:v>9.9132064386053287</c:v>
                </c:pt>
                <c:pt idx="257">
                  <c:v>9.9132064386053287</c:v>
                </c:pt>
                <c:pt idx="258">
                  <c:v>7.0578197275088854</c:v>
                </c:pt>
                <c:pt idx="259">
                  <c:v>8.9639365254740078</c:v>
                </c:pt>
                <c:pt idx="260">
                  <c:v>6.067144480063984</c:v>
                </c:pt>
                <c:pt idx="261">
                  <c:v>8.9639365254740078</c:v>
                </c:pt>
                <c:pt idx="262">
                  <c:v>9.9132064386053287</c:v>
                </c:pt>
                <c:pt idx="263">
                  <c:v>7.0578197275088854</c:v>
                </c:pt>
                <c:pt idx="264">
                  <c:v>8.9639365254740078</c:v>
                </c:pt>
                <c:pt idx="265">
                  <c:v>8.0038343098738274</c:v>
                </c:pt>
                <c:pt idx="266">
                  <c:v>5.0274971392528442</c:v>
                </c:pt>
                <c:pt idx="267">
                  <c:v>7.0578197275088854</c:v>
                </c:pt>
                <c:pt idx="268">
                  <c:v>5.0274971392528442</c:v>
                </c:pt>
                <c:pt idx="269">
                  <c:v>7.0578197275088854</c:v>
                </c:pt>
                <c:pt idx="270">
                  <c:v>6.067144480063984</c:v>
                </c:pt>
                <c:pt idx="271">
                  <c:v>8.0038343098738274</c:v>
                </c:pt>
                <c:pt idx="272">
                  <c:v>3.9339300617536139</c:v>
                </c:pt>
                <c:pt idx="273">
                  <c:v>7.0578197275088854</c:v>
                </c:pt>
                <c:pt idx="274">
                  <c:v>8.0038343098738274</c:v>
                </c:pt>
                <c:pt idx="275">
                  <c:v>8.9639365254740078</c:v>
                </c:pt>
                <c:pt idx="276">
                  <c:v>8.0038343098738274</c:v>
                </c:pt>
                <c:pt idx="277">
                  <c:v>7.0578197275088854</c:v>
                </c:pt>
                <c:pt idx="278">
                  <c:v>7.0578197275088854</c:v>
                </c:pt>
                <c:pt idx="279">
                  <c:v>6.067144480063984</c:v>
                </c:pt>
                <c:pt idx="280">
                  <c:v>9.9132064386053287</c:v>
                </c:pt>
                <c:pt idx="281">
                  <c:v>9.9132064386053287</c:v>
                </c:pt>
                <c:pt idx="282">
                  <c:v>8.9639365254740078</c:v>
                </c:pt>
                <c:pt idx="283">
                  <c:v>8.0038343098738274</c:v>
                </c:pt>
                <c:pt idx="284">
                  <c:v>7.0578197275088854</c:v>
                </c:pt>
                <c:pt idx="285">
                  <c:v>7.0578197275088854</c:v>
                </c:pt>
                <c:pt idx="286">
                  <c:v>6.067144480063984</c:v>
                </c:pt>
                <c:pt idx="287">
                  <c:v>7.0578197275088854</c:v>
                </c:pt>
                <c:pt idx="288">
                  <c:v>8.0038343098738274</c:v>
                </c:pt>
                <c:pt idx="289">
                  <c:v>5.0274971392528442</c:v>
                </c:pt>
                <c:pt idx="290">
                  <c:v>6.067144480063984</c:v>
                </c:pt>
                <c:pt idx="291">
                  <c:v>5.0274971392528442</c:v>
                </c:pt>
                <c:pt idx="292">
                  <c:v>7.0578197275088854</c:v>
                </c:pt>
                <c:pt idx="293">
                  <c:v>5.0274971392528442</c:v>
                </c:pt>
                <c:pt idx="294">
                  <c:v>8.0038343098738274</c:v>
                </c:pt>
                <c:pt idx="295">
                  <c:v>8.0038343098738274</c:v>
                </c:pt>
                <c:pt idx="296">
                  <c:v>5.0274971392528442</c:v>
                </c:pt>
                <c:pt idx="297">
                  <c:v>8.0038343098738274</c:v>
                </c:pt>
                <c:pt idx="298">
                  <c:v>8.9639365254740078</c:v>
                </c:pt>
                <c:pt idx="299">
                  <c:v>6.067144480063984</c:v>
                </c:pt>
                <c:pt idx="300">
                  <c:v>9.9177803310563171</c:v>
                </c:pt>
                <c:pt idx="301">
                  <c:v>8.0038343098738274</c:v>
                </c:pt>
                <c:pt idx="302">
                  <c:v>8.0038343098738274</c:v>
                </c:pt>
                <c:pt idx="303">
                  <c:v>7.0578197275088854</c:v>
                </c:pt>
                <c:pt idx="304">
                  <c:v>9.9132064386053287</c:v>
                </c:pt>
                <c:pt idx="305">
                  <c:v>9.9132064386053287</c:v>
                </c:pt>
                <c:pt idx="306">
                  <c:v>8.0038343098738274</c:v>
                </c:pt>
                <c:pt idx="307">
                  <c:v>8.9639365254740078</c:v>
                </c:pt>
                <c:pt idx="308">
                  <c:v>8.9639365254740078</c:v>
                </c:pt>
                <c:pt idx="309">
                  <c:v>7.0578197275088854</c:v>
                </c:pt>
                <c:pt idx="310">
                  <c:v>5.0274971392528442</c:v>
                </c:pt>
                <c:pt idx="311">
                  <c:v>6.067144480063984</c:v>
                </c:pt>
                <c:pt idx="312">
                  <c:v>8.0038343098738274</c:v>
                </c:pt>
                <c:pt idx="313">
                  <c:v>5.0274971392528442</c:v>
                </c:pt>
                <c:pt idx="314">
                  <c:v>8.0038343098738274</c:v>
                </c:pt>
                <c:pt idx="315">
                  <c:v>6.067144480063984</c:v>
                </c:pt>
                <c:pt idx="316">
                  <c:v>7.0578197275088854</c:v>
                </c:pt>
                <c:pt idx="317">
                  <c:v>6.067144480063984</c:v>
                </c:pt>
                <c:pt idx="318">
                  <c:v>5.0274971392528442</c:v>
                </c:pt>
                <c:pt idx="319">
                  <c:v>5.0274971392528442</c:v>
                </c:pt>
                <c:pt idx="320">
                  <c:v>7.0578197275088854</c:v>
                </c:pt>
                <c:pt idx="321">
                  <c:v>7.0578197275088854</c:v>
                </c:pt>
                <c:pt idx="322">
                  <c:v>8.0038343098738274</c:v>
                </c:pt>
                <c:pt idx="323">
                  <c:v>8.0038343098738274</c:v>
                </c:pt>
                <c:pt idx="324">
                  <c:v>6.067144480063984</c:v>
                </c:pt>
                <c:pt idx="325">
                  <c:v>6.067144480063984</c:v>
                </c:pt>
                <c:pt idx="326">
                  <c:v>8.0038343098738274</c:v>
                </c:pt>
                <c:pt idx="327">
                  <c:v>9.9132064386053287</c:v>
                </c:pt>
                <c:pt idx="328">
                  <c:v>8.0038343098738274</c:v>
                </c:pt>
                <c:pt idx="329">
                  <c:v>8.0038343098738274</c:v>
                </c:pt>
                <c:pt idx="330">
                  <c:v>13.259741545204809</c:v>
                </c:pt>
                <c:pt idx="331">
                  <c:v>8.9639365254740078</c:v>
                </c:pt>
                <c:pt idx="332">
                  <c:v>8.0038343098738274</c:v>
                </c:pt>
                <c:pt idx="333">
                  <c:v>8.9639365254740078</c:v>
                </c:pt>
                <c:pt idx="334">
                  <c:v>6.067144480063984</c:v>
                </c:pt>
                <c:pt idx="335">
                  <c:v>8.0038343098738274</c:v>
                </c:pt>
                <c:pt idx="336">
                  <c:v>8.0038343098738274</c:v>
                </c:pt>
                <c:pt idx="337">
                  <c:v>6.067144480063984</c:v>
                </c:pt>
                <c:pt idx="338">
                  <c:v>7.0578197275088854</c:v>
                </c:pt>
                <c:pt idx="339">
                  <c:v>5.0274971392528442</c:v>
                </c:pt>
                <c:pt idx="340">
                  <c:v>8.0038343098738274</c:v>
                </c:pt>
                <c:pt idx="341">
                  <c:v>6.067144480063984</c:v>
                </c:pt>
                <c:pt idx="342">
                  <c:v>7.0578197275088854</c:v>
                </c:pt>
                <c:pt idx="343">
                  <c:v>8.0038343098738274</c:v>
                </c:pt>
                <c:pt idx="344">
                  <c:v>3.9339300617536139</c:v>
                </c:pt>
                <c:pt idx="345">
                  <c:v>6.067144480063984</c:v>
                </c:pt>
                <c:pt idx="346">
                  <c:v>8.0038343098738274</c:v>
                </c:pt>
                <c:pt idx="347">
                  <c:v>5.0274971392528442</c:v>
                </c:pt>
                <c:pt idx="348">
                  <c:v>6.067144480063984</c:v>
                </c:pt>
                <c:pt idx="349">
                  <c:v>8.0038343098738274</c:v>
                </c:pt>
                <c:pt idx="350">
                  <c:v>9.9132064386053287</c:v>
                </c:pt>
                <c:pt idx="351">
                  <c:v>8.0038343098738274</c:v>
                </c:pt>
                <c:pt idx="352">
                  <c:v>5.0274971392528442</c:v>
                </c:pt>
                <c:pt idx="353">
                  <c:v>6.067144480063984</c:v>
                </c:pt>
                <c:pt idx="354">
                  <c:v>7.0578197275088854</c:v>
                </c:pt>
                <c:pt idx="355">
                  <c:v>8.9639365254740078</c:v>
                </c:pt>
                <c:pt idx="356">
                  <c:v>1.6637148603599137</c:v>
                </c:pt>
                <c:pt idx="357">
                  <c:v>8.0038343098738274</c:v>
                </c:pt>
                <c:pt idx="358">
                  <c:v>8.0038343098738274</c:v>
                </c:pt>
                <c:pt idx="359">
                  <c:v>6.067144480063984</c:v>
                </c:pt>
                <c:pt idx="360">
                  <c:v>8.9639365254740078</c:v>
                </c:pt>
                <c:pt idx="361">
                  <c:v>5.0274971392528442</c:v>
                </c:pt>
                <c:pt idx="362">
                  <c:v>7.0578197275088854</c:v>
                </c:pt>
                <c:pt idx="363">
                  <c:v>7.0578197275088854</c:v>
                </c:pt>
                <c:pt idx="364">
                  <c:v>8.0038343098738274</c:v>
                </c:pt>
                <c:pt idx="365">
                  <c:v>6.067144480063984</c:v>
                </c:pt>
                <c:pt idx="366">
                  <c:v>6.067144480063984</c:v>
                </c:pt>
                <c:pt idx="367">
                  <c:v>5.0274971392528442</c:v>
                </c:pt>
                <c:pt idx="368">
                  <c:v>7.0578197275088854</c:v>
                </c:pt>
                <c:pt idx="369">
                  <c:v>6.067144480063984</c:v>
                </c:pt>
                <c:pt idx="370">
                  <c:v>8.0038343098738274</c:v>
                </c:pt>
                <c:pt idx="371">
                  <c:v>6.067144480063984</c:v>
                </c:pt>
                <c:pt idx="372">
                  <c:v>7.0578197275088854</c:v>
                </c:pt>
                <c:pt idx="373">
                  <c:v>8.0038343098738274</c:v>
                </c:pt>
                <c:pt idx="374">
                  <c:v>8.0038343098738274</c:v>
                </c:pt>
                <c:pt idx="375">
                  <c:v>6.067144480063984</c:v>
                </c:pt>
                <c:pt idx="376">
                  <c:v>8.0038343098738274</c:v>
                </c:pt>
                <c:pt idx="377">
                  <c:v>7.0578197275088854</c:v>
                </c:pt>
                <c:pt idx="378">
                  <c:v>7.0578197275088854</c:v>
                </c:pt>
                <c:pt idx="379">
                  <c:v>6.067144480063984</c:v>
                </c:pt>
                <c:pt idx="380">
                  <c:v>7.0578197275088854</c:v>
                </c:pt>
                <c:pt idx="381">
                  <c:v>6.067144480063984</c:v>
                </c:pt>
                <c:pt idx="382">
                  <c:v>8.0038343098738274</c:v>
                </c:pt>
                <c:pt idx="383">
                  <c:v>7.0578197275088854</c:v>
                </c:pt>
                <c:pt idx="384">
                  <c:v>6.067144480063984</c:v>
                </c:pt>
                <c:pt idx="385">
                  <c:v>6.067144480063984</c:v>
                </c:pt>
                <c:pt idx="386">
                  <c:v>8.9639365254740078</c:v>
                </c:pt>
                <c:pt idx="387">
                  <c:v>8.0038343098738274</c:v>
                </c:pt>
                <c:pt idx="388">
                  <c:v>7.0578197275088854</c:v>
                </c:pt>
                <c:pt idx="389">
                  <c:v>6.067144480063984</c:v>
                </c:pt>
                <c:pt idx="390">
                  <c:v>7.0578197275088854</c:v>
                </c:pt>
                <c:pt idx="391">
                  <c:v>5.0274971392528442</c:v>
                </c:pt>
                <c:pt idx="392">
                  <c:v>8.0038343098738274</c:v>
                </c:pt>
                <c:pt idx="393">
                  <c:v>6.067144480063984</c:v>
                </c:pt>
                <c:pt idx="394">
                  <c:v>7.0578197275088854</c:v>
                </c:pt>
                <c:pt idx="395">
                  <c:v>9.9132064386053287</c:v>
                </c:pt>
                <c:pt idx="396">
                  <c:v>8.9639365254740078</c:v>
                </c:pt>
                <c:pt idx="397">
                  <c:v>7.0578197275088854</c:v>
                </c:pt>
                <c:pt idx="398">
                  <c:v>9.9132064386053287</c:v>
                </c:pt>
                <c:pt idx="399">
                  <c:v>8.0038343098738274</c:v>
                </c:pt>
                <c:pt idx="400">
                  <c:v>8.0038343098738274</c:v>
                </c:pt>
                <c:pt idx="401">
                  <c:v>6.067144480063984</c:v>
                </c:pt>
                <c:pt idx="402">
                  <c:v>8.0038343098738274</c:v>
                </c:pt>
                <c:pt idx="403">
                  <c:v>5.0274971392528442</c:v>
                </c:pt>
                <c:pt idx="404">
                  <c:v>6.067144480063984</c:v>
                </c:pt>
                <c:pt idx="405">
                  <c:v>8.0038343098738274</c:v>
                </c:pt>
                <c:pt idx="406">
                  <c:v>8.0038343098738274</c:v>
                </c:pt>
                <c:pt idx="407">
                  <c:v>7.0578197275088854</c:v>
                </c:pt>
                <c:pt idx="408">
                  <c:v>8.0038343098738274</c:v>
                </c:pt>
                <c:pt idx="409">
                  <c:v>8.0038343098738274</c:v>
                </c:pt>
                <c:pt idx="410">
                  <c:v>7.0578197275088854</c:v>
                </c:pt>
                <c:pt idx="411">
                  <c:v>6.067144480063984</c:v>
                </c:pt>
                <c:pt idx="412">
                  <c:v>7.0578197275088854</c:v>
                </c:pt>
                <c:pt idx="413">
                  <c:v>7.0578197275088854</c:v>
                </c:pt>
                <c:pt idx="414">
                  <c:v>7.0578197275088854</c:v>
                </c:pt>
                <c:pt idx="415">
                  <c:v>7.0578197275088854</c:v>
                </c:pt>
                <c:pt idx="416">
                  <c:v>3.9339300617536139</c:v>
                </c:pt>
                <c:pt idx="417">
                  <c:v>5.0274971392528442</c:v>
                </c:pt>
                <c:pt idx="418">
                  <c:v>3.9339300617536139</c:v>
                </c:pt>
                <c:pt idx="419">
                  <c:v>8.0038343098738274</c:v>
                </c:pt>
                <c:pt idx="420">
                  <c:v>8.9639365254740078</c:v>
                </c:pt>
                <c:pt idx="421">
                  <c:v>9.9132064386053287</c:v>
                </c:pt>
                <c:pt idx="422">
                  <c:v>9.9132064386053287</c:v>
                </c:pt>
                <c:pt idx="423">
                  <c:v>7.0578197275088854</c:v>
                </c:pt>
                <c:pt idx="424">
                  <c:v>6.067144480063984</c:v>
                </c:pt>
                <c:pt idx="425">
                  <c:v>8.0038343098738274</c:v>
                </c:pt>
                <c:pt idx="426">
                  <c:v>8.9639365254740078</c:v>
                </c:pt>
                <c:pt idx="427">
                  <c:v>5.0274971392528442</c:v>
                </c:pt>
                <c:pt idx="428">
                  <c:v>7.0578197275088854</c:v>
                </c:pt>
                <c:pt idx="429">
                  <c:v>8.0038343098738274</c:v>
                </c:pt>
                <c:pt idx="430">
                  <c:v>8.9639365254740078</c:v>
                </c:pt>
                <c:pt idx="431">
                  <c:v>8.0038343098738274</c:v>
                </c:pt>
                <c:pt idx="432">
                  <c:v>8.0038343098738274</c:v>
                </c:pt>
                <c:pt idx="433">
                  <c:v>5.0274971392528442</c:v>
                </c:pt>
                <c:pt idx="434">
                  <c:v>6.067144480063984</c:v>
                </c:pt>
                <c:pt idx="435">
                  <c:v>3.9339300617536139</c:v>
                </c:pt>
                <c:pt idx="436">
                  <c:v>3.9339300617536139</c:v>
                </c:pt>
                <c:pt idx="437">
                  <c:v>3.9339300617536139</c:v>
                </c:pt>
                <c:pt idx="438">
                  <c:v>5.0274971392528442</c:v>
                </c:pt>
                <c:pt idx="439">
                  <c:v>3.9339300617536139</c:v>
                </c:pt>
                <c:pt idx="440">
                  <c:v>6.067144480063984</c:v>
                </c:pt>
                <c:pt idx="441">
                  <c:v>6.067144480063984</c:v>
                </c:pt>
                <c:pt idx="442">
                  <c:v>7.0578197275088854</c:v>
                </c:pt>
                <c:pt idx="443">
                  <c:v>8.0038343098738274</c:v>
                </c:pt>
                <c:pt idx="444">
                  <c:v>6.067144480063984</c:v>
                </c:pt>
                <c:pt idx="445">
                  <c:v>8.0038343098738274</c:v>
                </c:pt>
                <c:pt idx="446">
                  <c:v>8.9639365254740078</c:v>
                </c:pt>
                <c:pt idx="447">
                  <c:v>5.0274971392528442</c:v>
                </c:pt>
                <c:pt idx="448">
                  <c:v>6.067144480063984</c:v>
                </c:pt>
                <c:pt idx="449">
                  <c:v>8.0038343098738274</c:v>
                </c:pt>
                <c:pt idx="450">
                  <c:v>6.067144480063984</c:v>
                </c:pt>
                <c:pt idx="451">
                  <c:v>8.0038343098738274</c:v>
                </c:pt>
                <c:pt idx="452">
                  <c:v>7.0578197275088854</c:v>
                </c:pt>
                <c:pt idx="453">
                  <c:v>6.067144480063984</c:v>
                </c:pt>
                <c:pt idx="454">
                  <c:v>5.0274971392528442</c:v>
                </c:pt>
                <c:pt idx="455">
                  <c:v>7.0578197275088854</c:v>
                </c:pt>
                <c:pt idx="456">
                  <c:v>5.0274971392528442</c:v>
                </c:pt>
                <c:pt idx="457">
                  <c:v>6.067144480063984</c:v>
                </c:pt>
                <c:pt idx="458">
                  <c:v>7.0578197275088854</c:v>
                </c:pt>
                <c:pt idx="459">
                  <c:v>8.0038343098738274</c:v>
                </c:pt>
                <c:pt idx="460">
                  <c:v>7.0578197275088854</c:v>
                </c:pt>
                <c:pt idx="461">
                  <c:v>7.0578197275088854</c:v>
                </c:pt>
                <c:pt idx="462">
                  <c:v>7.0578197275088854</c:v>
                </c:pt>
                <c:pt idx="463">
                  <c:v>8.0038343098738274</c:v>
                </c:pt>
                <c:pt idx="464">
                  <c:v>8.0038343098738274</c:v>
                </c:pt>
                <c:pt idx="465">
                  <c:v>7.0578197275088854</c:v>
                </c:pt>
                <c:pt idx="466">
                  <c:v>6.067144480063984</c:v>
                </c:pt>
                <c:pt idx="467">
                  <c:v>8.0038343098738274</c:v>
                </c:pt>
                <c:pt idx="468">
                  <c:v>7.0578197275088854</c:v>
                </c:pt>
                <c:pt idx="469">
                  <c:v>8.0038343098738274</c:v>
                </c:pt>
                <c:pt idx="470">
                  <c:v>8.0038343098738274</c:v>
                </c:pt>
                <c:pt idx="471">
                  <c:v>5.0274971392528442</c:v>
                </c:pt>
                <c:pt idx="472">
                  <c:v>8.9639365254740078</c:v>
                </c:pt>
                <c:pt idx="473">
                  <c:v>5.0274971392528442</c:v>
                </c:pt>
                <c:pt idx="474">
                  <c:v>8.9639365254740078</c:v>
                </c:pt>
                <c:pt idx="475">
                  <c:v>6.067144480063984</c:v>
                </c:pt>
                <c:pt idx="476">
                  <c:v>3.9339300617536139</c:v>
                </c:pt>
                <c:pt idx="477">
                  <c:v>6.067144480063984</c:v>
                </c:pt>
                <c:pt idx="478">
                  <c:v>7.0578197275088854</c:v>
                </c:pt>
                <c:pt idx="479">
                  <c:v>3.9339300617536139</c:v>
                </c:pt>
                <c:pt idx="480">
                  <c:v>6.067144480063984</c:v>
                </c:pt>
                <c:pt idx="481">
                  <c:v>8.0038343098738274</c:v>
                </c:pt>
                <c:pt idx="482">
                  <c:v>8.0038343098738274</c:v>
                </c:pt>
                <c:pt idx="483">
                  <c:v>3.9339300617536139</c:v>
                </c:pt>
                <c:pt idx="484">
                  <c:v>6.067144480063984</c:v>
                </c:pt>
                <c:pt idx="485">
                  <c:v>6.067144480063984</c:v>
                </c:pt>
                <c:pt idx="486">
                  <c:v>3.9339300617536139</c:v>
                </c:pt>
                <c:pt idx="487">
                  <c:v>7.0578197275088854</c:v>
                </c:pt>
                <c:pt idx="488">
                  <c:v>7.0578197275088854</c:v>
                </c:pt>
                <c:pt idx="489">
                  <c:v>6.067144480063984</c:v>
                </c:pt>
                <c:pt idx="490">
                  <c:v>3.9339300617536139</c:v>
                </c:pt>
                <c:pt idx="491">
                  <c:v>8.9639365254740078</c:v>
                </c:pt>
                <c:pt idx="492">
                  <c:v>6.067144480063984</c:v>
                </c:pt>
                <c:pt idx="493">
                  <c:v>6.067144480063984</c:v>
                </c:pt>
                <c:pt idx="494">
                  <c:v>6.067144480063984</c:v>
                </c:pt>
                <c:pt idx="495">
                  <c:v>8.0038343098738274</c:v>
                </c:pt>
                <c:pt idx="496">
                  <c:v>6.067144480063984</c:v>
                </c:pt>
                <c:pt idx="497">
                  <c:v>8.0038343098738274</c:v>
                </c:pt>
                <c:pt idx="498">
                  <c:v>6.067144480063984</c:v>
                </c:pt>
                <c:pt idx="499">
                  <c:v>5.0274971392528442</c:v>
                </c:pt>
                <c:pt idx="500">
                  <c:v>6.067144480063984</c:v>
                </c:pt>
                <c:pt idx="501">
                  <c:v>6.067144480063984</c:v>
                </c:pt>
                <c:pt idx="502">
                  <c:v>5.0274971392528442</c:v>
                </c:pt>
                <c:pt idx="503">
                  <c:v>7.0578197275088854</c:v>
                </c:pt>
                <c:pt idx="504">
                  <c:v>5.0274971392528442</c:v>
                </c:pt>
                <c:pt idx="505">
                  <c:v>3.9339300617536139</c:v>
                </c:pt>
                <c:pt idx="506">
                  <c:v>3.9339300617536139</c:v>
                </c:pt>
                <c:pt idx="507">
                  <c:v>5.0274971392528442</c:v>
                </c:pt>
                <c:pt idx="508">
                  <c:v>6.067144480063984</c:v>
                </c:pt>
                <c:pt idx="509">
                  <c:v>6.067144480063984</c:v>
                </c:pt>
                <c:pt idx="510">
                  <c:v>5.0274971392528442</c:v>
                </c:pt>
                <c:pt idx="511">
                  <c:v>7.0578197275088854</c:v>
                </c:pt>
                <c:pt idx="512">
                  <c:v>6.067144480063984</c:v>
                </c:pt>
                <c:pt idx="513">
                  <c:v>5.0274971392528442</c:v>
                </c:pt>
                <c:pt idx="514">
                  <c:v>6.067144480063984</c:v>
                </c:pt>
                <c:pt idx="515">
                  <c:v>8.0038343098738274</c:v>
                </c:pt>
                <c:pt idx="516">
                  <c:v>7.0578197275088854</c:v>
                </c:pt>
                <c:pt idx="517">
                  <c:v>8.0038343098738274</c:v>
                </c:pt>
                <c:pt idx="518">
                  <c:v>6.067144480063984</c:v>
                </c:pt>
                <c:pt idx="519">
                  <c:v>7.0578197275088854</c:v>
                </c:pt>
                <c:pt idx="520">
                  <c:v>6.067144480063984</c:v>
                </c:pt>
                <c:pt idx="521">
                  <c:v>6.067144480063984</c:v>
                </c:pt>
                <c:pt idx="522">
                  <c:v>6.067144480063984</c:v>
                </c:pt>
                <c:pt idx="523">
                  <c:v>13.487176960743341</c:v>
                </c:pt>
                <c:pt idx="524">
                  <c:v>14.771200477329661</c:v>
                </c:pt>
                <c:pt idx="525">
                  <c:v>11.378611522165858</c:v>
                </c:pt>
                <c:pt idx="526">
                  <c:v>10.961927707694379</c:v>
                </c:pt>
                <c:pt idx="527">
                  <c:v>16.202025729762777</c:v>
                </c:pt>
                <c:pt idx="528">
                  <c:v>11.378611522165858</c:v>
                </c:pt>
                <c:pt idx="529">
                  <c:v>9.9177803310563171</c:v>
                </c:pt>
                <c:pt idx="530">
                  <c:v>14.017662035954112</c:v>
                </c:pt>
                <c:pt idx="531">
                  <c:v>13.259741545204809</c:v>
                </c:pt>
                <c:pt idx="532">
                  <c:v>13.259741545204809</c:v>
                </c:pt>
                <c:pt idx="533">
                  <c:v>9.9132064386053287</c:v>
                </c:pt>
                <c:pt idx="534">
                  <c:v>12.486568800129861</c:v>
                </c:pt>
                <c:pt idx="535">
                  <c:v>10.822196861874897</c:v>
                </c:pt>
                <c:pt idx="536">
                  <c:v>11.683804063470793</c:v>
                </c:pt>
                <c:pt idx="537">
                  <c:v>11.683804063470793</c:v>
                </c:pt>
                <c:pt idx="538">
                  <c:v>8.9639365254740078</c:v>
                </c:pt>
                <c:pt idx="539">
                  <c:v>10.822196861874897</c:v>
                </c:pt>
                <c:pt idx="540">
                  <c:v>9.9132064386053287</c:v>
                </c:pt>
                <c:pt idx="541">
                  <c:v>8.0038343098738274</c:v>
                </c:pt>
                <c:pt idx="542">
                  <c:v>11.683804063470793</c:v>
                </c:pt>
                <c:pt idx="543">
                  <c:v>7.0578197275088854</c:v>
                </c:pt>
                <c:pt idx="544">
                  <c:v>8.0038343098738274</c:v>
                </c:pt>
                <c:pt idx="545">
                  <c:v>9.9132064386053287</c:v>
                </c:pt>
                <c:pt idx="546">
                  <c:v>9.9132064386053287</c:v>
                </c:pt>
                <c:pt idx="547">
                  <c:v>8.9639365254740078</c:v>
                </c:pt>
                <c:pt idx="548">
                  <c:v>9.9132064386053287</c:v>
                </c:pt>
                <c:pt idx="549">
                  <c:v>14.771200477329661</c:v>
                </c:pt>
                <c:pt idx="550">
                  <c:v>8.0038343098738274</c:v>
                </c:pt>
                <c:pt idx="551">
                  <c:v>8.0038343098738274</c:v>
                </c:pt>
                <c:pt idx="552">
                  <c:v>8.0038343098738274</c:v>
                </c:pt>
                <c:pt idx="553">
                  <c:v>8.0038343098738274</c:v>
                </c:pt>
                <c:pt idx="554">
                  <c:v>6.067144480063984</c:v>
                </c:pt>
                <c:pt idx="555">
                  <c:v>8.0038343098738274</c:v>
                </c:pt>
                <c:pt idx="556">
                  <c:v>6.067144480063984</c:v>
                </c:pt>
                <c:pt idx="557">
                  <c:v>8.0038343098738274</c:v>
                </c:pt>
                <c:pt idx="558">
                  <c:v>6.067144480063984</c:v>
                </c:pt>
                <c:pt idx="559">
                  <c:v>3.9339300617536139</c:v>
                </c:pt>
                <c:pt idx="560">
                  <c:v>7.0578197275088854</c:v>
                </c:pt>
                <c:pt idx="561">
                  <c:v>6.067144480063984</c:v>
                </c:pt>
                <c:pt idx="562">
                  <c:v>7.0578197275088854</c:v>
                </c:pt>
                <c:pt idx="563">
                  <c:v>8.0038343098738274</c:v>
                </c:pt>
                <c:pt idx="564">
                  <c:v>8.9639365254740078</c:v>
                </c:pt>
                <c:pt idx="565">
                  <c:v>6.067144480063984</c:v>
                </c:pt>
                <c:pt idx="566">
                  <c:v>8.0038343098738274</c:v>
                </c:pt>
                <c:pt idx="567">
                  <c:v>8.0038343098738274</c:v>
                </c:pt>
                <c:pt idx="568">
                  <c:v>7.0578197275088854</c:v>
                </c:pt>
                <c:pt idx="569">
                  <c:v>8.0038343098738274</c:v>
                </c:pt>
                <c:pt idx="570">
                  <c:v>6.067144480063984</c:v>
                </c:pt>
                <c:pt idx="571">
                  <c:v>8.9639365254740078</c:v>
                </c:pt>
                <c:pt idx="572">
                  <c:v>8.0038343098738274</c:v>
                </c:pt>
                <c:pt idx="573">
                  <c:v>9.9177803310563171</c:v>
                </c:pt>
                <c:pt idx="574">
                  <c:v>6.067144480063984</c:v>
                </c:pt>
                <c:pt idx="575">
                  <c:v>8.0038343098738274</c:v>
                </c:pt>
                <c:pt idx="576">
                  <c:v>6.067144480063984</c:v>
                </c:pt>
                <c:pt idx="577">
                  <c:v>5.0274971392528442</c:v>
                </c:pt>
                <c:pt idx="578">
                  <c:v>6.067144480063984</c:v>
                </c:pt>
                <c:pt idx="579">
                  <c:v>8.0038343098738274</c:v>
                </c:pt>
                <c:pt idx="580">
                  <c:v>6.067144480063984</c:v>
                </c:pt>
                <c:pt idx="581">
                  <c:v>7.0578197275088854</c:v>
                </c:pt>
                <c:pt idx="582">
                  <c:v>3.9339300617536139</c:v>
                </c:pt>
                <c:pt idx="583">
                  <c:v>3.9339300617536139</c:v>
                </c:pt>
                <c:pt idx="584">
                  <c:v>8.0038343098738274</c:v>
                </c:pt>
                <c:pt idx="585">
                  <c:v>3.9339300617536139</c:v>
                </c:pt>
                <c:pt idx="586">
                  <c:v>7.0578197275088854</c:v>
                </c:pt>
                <c:pt idx="587">
                  <c:v>8.9639365254740078</c:v>
                </c:pt>
                <c:pt idx="588">
                  <c:v>6.067144480063984</c:v>
                </c:pt>
                <c:pt idx="589">
                  <c:v>8.0038343098738274</c:v>
                </c:pt>
                <c:pt idx="590">
                  <c:v>9.9132064386053287</c:v>
                </c:pt>
                <c:pt idx="591">
                  <c:v>7.0578197275088854</c:v>
                </c:pt>
                <c:pt idx="592">
                  <c:v>9.9132064386053287</c:v>
                </c:pt>
                <c:pt idx="593">
                  <c:v>8.9639365254740078</c:v>
                </c:pt>
                <c:pt idx="594">
                  <c:v>6.067144480063984</c:v>
                </c:pt>
                <c:pt idx="595">
                  <c:v>8.0038343098738274</c:v>
                </c:pt>
                <c:pt idx="596">
                  <c:v>8.9639365254740078</c:v>
                </c:pt>
                <c:pt idx="597">
                  <c:v>8.0038343098738274</c:v>
                </c:pt>
                <c:pt idx="598">
                  <c:v>10.822196861874897</c:v>
                </c:pt>
                <c:pt idx="599">
                  <c:v>8.0038343098738274</c:v>
                </c:pt>
                <c:pt idx="600">
                  <c:v>9.9132064386053287</c:v>
                </c:pt>
                <c:pt idx="601">
                  <c:v>8.9639365254740078</c:v>
                </c:pt>
                <c:pt idx="602">
                  <c:v>7.0578197275088854</c:v>
                </c:pt>
                <c:pt idx="603">
                  <c:v>8.0038343098738274</c:v>
                </c:pt>
                <c:pt idx="604">
                  <c:v>8.0038343098738274</c:v>
                </c:pt>
                <c:pt idx="605">
                  <c:v>8.0038343098738274</c:v>
                </c:pt>
                <c:pt idx="606">
                  <c:v>6.067144480063984</c:v>
                </c:pt>
                <c:pt idx="607">
                  <c:v>6.067144480063984</c:v>
                </c:pt>
                <c:pt idx="608">
                  <c:v>7.0578197275088854</c:v>
                </c:pt>
                <c:pt idx="609">
                  <c:v>7.0578197275088854</c:v>
                </c:pt>
                <c:pt idx="610">
                  <c:v>7.0578197275088854</c:v>
                </c:pt>
                <c:pt idx="611">
                  <c:v>9.9132064386053287</c:v>
                </c:pt>
                <c:pt idx="612">
                  <c:v>8.0038343098738274</c:v>
                </c:pt>
                <c:pt idx="613">
                  <c:v>8.0038343098738274</c:v>
                </c:pt>
                <c:pt idx="614">
                  <c:v>8.0038343098738274</c:v>
                </c:pt>
                <c:pt idx="615">
                  <c:v>7.0578197275088854</c:v>
                </c:pt>
                <c:pt idx="616">
                  <c:v>8.9639365254740078</c:v>
                </c:pt>
                <c:pt idx="617">
                  <c:v>13.259741545204809</c:v>
                </c:pt>
                <c:pt idx="618">
                  <c:v>14.771200477329661</c:v>
                </c:pt>
                <c:pt idx="619">
                  <c:v>9.9177803310563171</c:v>
                </c:pt>
                <c:pt idx="620">
                  <c:v>11.378611522165858</c:v>
                </c:pt>
                <c:pt idx="621">
                  <c:v>16.202025729762777</c:v>
                </c:pt>
                <c:pt idx="622">
                  <c:v>15.498760355599174</c:v>
                </c:pt>
                <c:pt idx="623">
                  <c:v>9.9177803310563171</c:v>
                </c:pt>
                <c:pt idx="624">
                  <c:v>14.771200477329661</c:v>
                </c:pt>
                <c:pt idx="625">
                  <c:v>14.017662035954112</c:v>
                </c:pt>
                <c:pt idx="626">
                  <c:v>14.771200477329661</c:v>
                </c:pt>
                <c:pt idx="627">
                  <c:v>13.259741545204809</c:v>
                </c:pt>
                <c:pt idx="628">
                  <c:v>10.822196861874897</c:v>
                </c:pt>
                <c:pt idx="629">
                  <c:v>11.683804063470793</c:v>
                </c:pt>
                <c:pt idx="630">
                  <c:v>9.9132064386053287</c:v>
                </c:pt>
                <c:pt idx="631">
                  <c:v>9.9132064386053287</c:v>
                </c:pt>
                <c:pt idx="632">
                  <c:v>9.9132064386053287</c:v>
                </c:pt>
                <c:pt idx="633">
                  <c:v>10.822196861874897</c:v>
                </c:pt>
                <c:pt idx="634">
                  <c:v>10.822196861874897</c:v>
                </c:pt>
                <c:pt idx="635">
                  <c:v>8.9639365254740078</c:v>
                </c:pt>
                <c:pt idx="636">
                  <c:v>9.9132064386053287</c:v>
                </c:pt>
                <c:pt idx="637">
                  <c:v>8.9639365254740078</c:v>
                </c:pt>
                <c:pt idx="638">
                  <c:v>8.9639365254740078</c:v>
                </c:pt>
                <c:pt idx="639">
                  <c:v>11.683804063470793</c:v>
                </c:pt>
                <c:pt idx="640">
                  <c:v>9.9132064386053287</c:v>
                </c:pt>
                <c:pt idx="641">
                  <c:v>11.683804063470793</c:v>
                </c:pt>
                <c:pt idx="642">
                  <c:v>10.822196861874897</c:v>
                </c:pt>
                <c:pt idx="643">
                  <c:v>8.9639365254740078</c:v>
                </c:pt>
                <c:pt idx="644">
                  <c:v>10.822196861874897</c:v>
                </c:pt>
                <c:pt idx="645">
                  <c:v>9.9132064386053287</c:v>
                </c:pt>
                <c:pt idx="646">
                  <c:v>9.9132064386053287</c:v>
                </c:pt>
                <c:pt idx="647">
                  <c:v>10.822196861874897</c:v>
                </c:pt>
                <c:pt idx="648">
                  <c:v>9.9132064386053287</c:v>
                </c:pt>
                <c:pt idx="649">
                  <c:v>9.9132064386053287</c:v>
                </c:pt>
                <c:pt idx="650">
                  <c:v>10.822196861874897</c:v>
                </c:pt>
                <c:pt idx="651">
                  <c:v>10.822196861874897</c:v>
                </c:pt>
                <c:pt idx="652">
                  <c:v>17.232193987076293</c:v>
                </c:pt>
                <c:pt idx="653">
                  <c:v>12.455235608794499</c:v>
                </c:pt>
                <c:pt idx="654">
                  <c:v>12.455235608794499</c:v>
                </c:pt>
                <c:pt idx="655">
                  <c:v>10.961927707694379</c:v>
                </c:pt>
                <c:pt idx="656">
                  <c:v>15.498760355599174</c:v>
                </c:pt>
                <c:pt idx="657">
                  <c:v>15.498760355599174</c:v>
                </c:pt>
                <c:pt idx="658">
                  <c:v>13.259741545204809</c:v>
                </c:pt>
                <c:pt idx="659">
                  <c:v>14.771200477329661</c:v>
                </c:pt>
                <c:pt idx="660">
                  <c:v>16.202025729762777</c:v>
                </c:pt>
                <c:pt idx="661">
                  <c:v>14.771200477329661</c:v>
                </c:pt>
                <c:pt idx="662">
                  <c:v>15.498760355599174</c:v>
                </c:pt>
                <c:pt idx="663">
                  <c:v>12.486568800129861</c:v>
                </c:pt>
                <c:pt idx="664">
                  <c:v>14.017662035954112</c:v>
                </c:pt>
                <c:pt idx="665">
                  <c:v>12.486568800129861</c:v>
                </c:pt>
                <c:pt idx="666">
                  <c:v>13.259741545204809</c:v>
                </c:pt>
                <c:pt idx="667">
                  <c:v>10.822196861874897</c:v>
                </c:pt>
                <c:pt idx="668">
                  <c:v>9.9132064386053287</c:v>
                </c:pt>
                <c:pt idx="669">
                  <c:v>12.486568800129861</c:v>
                </c:pt>
                <c:pt idx="670">
                  <c:v>12.486568800129861</c:v>
                </c:pt>
                <c:pt idx="671">
                  <c:v>12.486568800129861</c:v>
                </c:pt>
                <c:pt idx="672">
                  <c:v>8.9639365254740078</c:v>
                </c:pt>
                <c:pt idx="673">
                  <c:v>8.0038343098738274</c:v>
                </c:pt>
                <c:pt idx="674">
                  <c:v>8.0038343098738274</c:v>
                </c:pt>
                <c:pt idx="675">
                  <c:v>10.822196861874897</c:v>
                </c:pt>
                <c:pt idx="676">
                  <c:v>8.0038343098738274</c:v>
                </c:pt>
                <c:pt idx="677">
                  <c:v>8.0038343098738274</c:v>
                </c:pt>
                <c:pt idx="678">
                  <c:v>7.0578197275088854</c:v>
                </c:pt>
                <c:pt idx="679">
                  <c:v>8.9639365254740078</c:v>
                </c:pt>
                <c:pt idx="680">
                  <c:v>7.0578197275088854</c:v>
                </c:pt>
                <c:pt idx="681">
                  <c:v>8.0038343098738274</c:v>
                </c:pt>
                <c:pt idx="682">
                  <c:v>9.9132064386053287</c:v>
                </c:pt>
                <c:pt idx="683">
                  <c:v>8.0038343098738274</c:v>
                </c:pt>
                <c:pt idx="684">
                  <c:v>8.0038343098738274</c:v>
                </c:pt>
                <c:pt idx="685">
                  <c:v>9.9132064386053287</c:v>
                </c:pt>
                <c:pt idx="686">
                  <c:v>8.9639365254740078</c:v>
                </c:pt>
                <c:pt idx="687">
                  <c:v>9.9132064386053287</c:v>
                </c:pt>
                <c:pt idx="688">
                  <c:v>8.0038343098738274</c:v>
                </c:pt>
                <c:pt idx="689">
                  <c:v>8.0038343098738274</c:v>
                </c:pt>
                <c:pt idx="690">
                  <c:v>10.822196861874897</c:v>
                </c:pt>
                <c:pt idx="691">
                  <c:v>9.9132064386053287</c:v>
                </c:pt>
                <c:pt idx="692">
                  <c:v>10.822196861874897</c:v>
                </c:pt>
                <c:pt idx="693">
                  <c:v>8.9639365254740078</c:v>
                </c:pt>
                <c:pt idx="694">
                  <c:v>8.9639365254740078</c:v>
                </c:pt>
                <c:pt idx="695">
                  <c:v>9.9132064386053287</c:v>
                </c:pt>
                <c:pt idx="696">
                  <c:v>8.0038343098738274</c:v>
                </c:pt>
                <c:pt idx="697">
                  <c:v>7.0578197275088854</c:v>
                </c:pt>
                <c:pt idx="698">
                  <c:v>8.9639365254740078</c:v>
                </c:pt>
                <c:pt idx="699">
                  <c:v>8.9639365254740078</c:v>
                </c:pt>
                <c:pt idx="700">
                  <c:v>7.0578197275088854</c:v>
                </c:pt>
                <c:pt idx="701">
                  <c:v>8.0038343098738274</c:v>
                </c:pt>
                <c:pt idx="702">
                  <c:v>8.9639365254740078</c:v>
                </c:pt>
                <c:pt idx="703">
                  <c:v>8.9639365254740078</c:v>
                </c:pt>
                <c:pt idx="704">
                  <c:v>7.0578197275088854</c:v>
                </c:pt>
                <c:pt idx="705">
                  <c:v>7.0578197275088854</c:v>
                </c:pt>
                <c:pt idx="706">
                  <c:v>7.0578197275088854</c:v>
                </c:pt>
                <c:pt idx="707">
                  <c:v>7.0578197275088854</c:v>
                </c:pt>
                <c:pt idx="708">
                  <c:v>7.0578197275088854</c:v>
                </c:pt>
                <c:pt idx="709">
                  <c:v>-2.3715009040411701</c:v>
                </c:pt>
                <c:pt idx="710">
                  <c:v>7.0578197275088854</c:v>
                </c:pt>
                <c:pt idx="711">
                  <c:v>9.9132064386053287</c:v>
                </c:pt>
                <c:pt idx="712">
                  <c:v>9.9132064386053287</c:v>
                </c:pt>
                <c:pt idx="713">
                  <c:v>7.0578197275088854</c:v>
                </c:pt>
                <c:pt idx="714">
                  <c:v>9.9132064386053287</c:v>
                </c:pt>
                <c:pt idx="715">
                  <c:v>7.0578197275088854</c:v>
                </c:pt>
                <c:pt idx="716">
                  <c:v>8.0038343098738274</c:v>
                </c:pt>
                <c:pt idx="717">
                  <c:v>6.067144480063984</c:v>
                </c:pt>
                <c:pt idx="718">
                  <c:v>6.067144480063984</c:v>
                </c:pt>
                <c:pt idx="719">
                  <c:v>7.0578197275088854</c:v>
                </c:pt>
                <c:pt idx="720">
                  <c:v>8.0038343098738274</c:v>
                </c:pt>
                <c:pt idx="721">
                  <c:v>7.0578197275088854</c:v>
                </c:pt>
                <c:pt idx="722">
                  <c:v>7.0578197275088854</c:v>
                </c:pt>
                <c:pt idx="723">
                  <c:v>8.9639365254740078</c:v>
                </c:pt>
                <c:pt idx="724">
                  <c:v>7.0578197275088854</c:v>
                </c:pt>
                <c:pt idx="725">
                  <c:v>8.0038343098738274</c:v>
                </c:pt>
                <c:pt idx="726">
                  <c:v>6.067144480063984</c:v>
                </c:pt>
                <c:pt idx="727">
                  <c:v>8.0038343098738274</c:v>
                </c:pt>
                <c:pt idx="728">
                  <c:v>8.0038343098738274</c:v>
                </c:pt>
                <c:pt idx="729">
                  <c:v>6.067144480063984</c:v>
                </c:pt>
                <c:pt idx="730">
                  <c:v>6.067144480063984</c:v>
                </c:pt>
                <c:pt idx="731">
                  <c:v>8.0038343098738274</c:v>
                </c:pt>
                <c:pt idx="732">
                  <c:v>11.683804063470793</c:v>
                </c:pt>
                <c:pt idx="733">
                  <c:v>8.9639365254740078</c:v>
                </c:pt>
                <c:pt idx="734">
                  <c:v>8.9639365254740078</c:v>
                </c:pt>
                <c:pt idx="735">
                  <c:v>7.0578197275088854</c:v>
                </c:pt>
                <c:pt idx="736">
                  <c:v>7.0578197275088854</c:v>
                </c:pt>
                <c:pt idx="737">
                  <c:v>6.067144480063984</c:v>
                </c:pt>
                <c:pt idx="738">
                  <c:v>9.9132064386053287</c:v>
                </c:pt>
                <c:pt idx="739">
                  <c:v>8.0038343098738274</c:v>
                </c:pt>
                <c:pt idx="740">
                  <c:v>8.9639365254740078</c:v>
                </c:pt>
                <c:pt idx="741">
                  <c:v>8.0038343098738274</c:v>
                </c:pt>
                <c:pt idx="742">
                  <c:v>8.0038343098738274</c:v>
                </c:pt>
                <c:pt idx="743">
                  <c:v>6.067144480063984</c:v>
                </c:pt>
                <c:pt idx="744">
                  <c:v>8.9639365254740078</c:v>
                </c:pt>
                <c:pt idx="745">
                  <c:v>6.067144480063984</c:v>
                </c:pt>
                <c:pt idx="746">
                  <c:v>8.0038343098738274</c:v>
                </c:pt>
                <c:pt idx="747">
                  <c:v>8.0038343098738274</c:v>
                </c:pt>
                <c:pt idx="748">
                  <c:v>8.0038343098738274</c:v>
                </c:pt>
                <c:pt idx="749">
                  <c:v>8.0038343098738274</c:v>
                </c:pt>
                <c:pt idx="750">
                  <c:v>8.0038343098738274</c:v>
                </c:pt>
                <c:pt idx="751">
                  <c:v>6.067144480063984</c:v>
                </c:pt>
                <c:pt idx="752">
                  <c:v>7.0578197275088854</c:v>
                </c:pt>
                <c:pt idx="753">
                  <c:v>7.0578197275088854</c:v>
                </c:pt>
                <c:pt idx="754">
                  <c:v>8.0038343098738274</c:v>
                </c:pt>
                <c:pt idx="755">
                  <c:v>9.9132064386053287</c:v>
                </c:pt>
                <c:pt idx="756">
                  <c:v>12.486568800129861</c:v>
                </c:pt>
                <c:pt idx="757">
                  <c:v>10.822196861874897</c:v>
                </c:pt>
                <c:pt idx="758">
                  <c:v>13.259741545204809</c:v>
                </c:pt>
                <c:pt idx="759">
                  <c:v>11.683804063470793</c:v>
                </c:pt>
                <c:pt idx="760">
                  <c:v>10.822196861874897</c:v>
                </c:pt>
                <c:pt idx="761">
                  <c:v>9.9132064386053287</c:v>
                </c:pt>
                <c:pt idx="762">
                  <c:v>8.9639365254740078</c:v>
                </c:pt>
                <c:pt idx="763">
                  <c:v>8.0038343098738274</c:v>
                </c:pt>
                <c:pt idx="764">
                  <c:v>8.0038343098738274</c:v>
                </c:pt>
                <c:pt idx="765">
                  <c:v>9.9132064386053287</c:v>
                </c:pt>
                <c:pt idx="766">
                  <c:v>9.9132064386053287</c:v>
                </c:pt>
                <c:pt idx="767">
                  <c:v>6.067144480063984</c:v>
                </c:pt>
                <c:pt idx="768">
                  <c:v>8.9639365254740078</c:v>
                </c:pt>
                <c:pt idx="769">
                  <c:v>8.9639365254740078</c:v>
                </c:pt>
                <c:pt idx="770">
                  <c:v>8.9639365254740078</c:v>
                </c:pt>
                <c:pt idx="771">
                  <c:v>8.9639365254740078</c:v>
                </c:pt>
                <c:pt idx="772">
                  <c:v>8.0038343098738274</c:v>
                </c:pt>
                <c:pt idx="773">
                  <c:v>6.067144480063984</c:v>
                </c:pt>
                <c:pt idx="774">
                  <c:v>6.067144480063984</c:v>
                </c:pt>
                <c:pt idx="775">
                  <c:v>5.0274971392528442</c:v>
                </c:pt>
                <c:pt idx="776">
                  <c:v>7.0578197275088854</c:v>
                </c:pt>
                <c:pt idx="777">
                  <c:v>8.0038343098738274</c:v>
                </c:pt>
                <c:pt idx="778">
                  <c:v>8.0038343098738274</c:v>
                </c:pt>
                <c:pt idx="779">
                  <c:v>6.067144480063984</c:v>
                </c:pt>
                <c:pt idx="780">
                  <c:v>7.0578197275088854</c:v>
                </c:pt>
                <c:pt idx="781">
                  <c:v>8.9639365254740078</c:v>
                </c:pt>
                <c:pt idx="782">
                  <c:v>9.9132064386053287</c:v>
                </c:pt>
                <c:pt idx="783">
                  <c:v>7.0578197275088854</c:v>
                </c:pt>
                <c:pt idx="784">
                  <c:v>8.9639365254740078</c:v>
                </c:pt>
                <c:pt idx="785">
                  <c:v>6.067144480063984</c:v>
                </c:pt>
                <c:pt idx="786">
                  <c:v>8.0038343098738274</c:v>
                </c:pt>
                <c:pt idx="787">
                  <c:v>8.9639365254740078</c:v>
                </c:pt>
                <c:pt idx="788">
                  <c:v>7.0578197275088854</c:v>
                </c:pt>
                <c:pt idx="789">
                  <c:v>8.9639365254740078</c:v>
                </c:pt>
                <c:pt idx="790">
                  <c:v>8.0038343098738274</c:v>
                </c:pt>
                <c:pt idx="791">
                  <c:v>6.067144480063984</c:v>
                </c:pt>
                <c:pt idx="792">
                  <c:v>8.9639365254740078</c:v>
                </c:pt>
                <c:pt idx="793">
                  <c:v>8.0038343098738274</c:v>
                </c:pt>
                <c:pt idx="794">
                  <c:v>8.0038343098738274</c:v>
                </c:pt>
                <c:pt idx="795">
                  <c:v>8.9639365254740078</c:v>
                </c:pt>
                <c:pt idx="796">
                  <c:v>8.9639365254740078</c:v>
                </c:pt>
                <c:pt idx="797">
                  <c:v>7.0578197275088854</c:v>
                </c:pt>
                <c:pt idx="798">
                  <c:v>7.0578197275088854</c:v>
                </c:pt>
                <c:pt idx="799">
                  <c:v>10.822196861874897</c:v>
                </c:pt>
                <c:pt idx="800">
                  <c:v>7.0578197275088854</c:v>
                </c:pt>
                <c:pt idx="801">
                  <c:v>8.0038343098738274</c:v>
                </c:pt>
                <c:pt idx="802">
                  <c:v>8.9639365254740078</c:v>
                </c:pt>
                <c:pt idx="803">
                  <c:v>8.0038343098738274</c:v>
                </c:pt>
                <c:pt idx="804">
                  <c:v>11.683804063470793</c:v>
                </c:pt>
                <c:pt idx="805">
                  <c:v>9.9132064386053287</c:v>
                </c:pt>
                <c:pt idx="806">
                  <c:v>8.0038343098738274</c:v>
                </c:pt>
                <c:pt idx="807">
                  <c:v>10.822196861874897</c:v>
                </c:pt>
                <c:pt idx="808">
                  <c:v>9.9132064386053287</c:v>
                </c:pt>
                <c:pt idx="809">
                  <c:v>10.822196861874897</c:v>
                </c:pt>
                <c:pt idx="810">
                  <c:v>6.067144480063984</c:v>
                </c:pt>
                <c:pt idx="811">
                  <c:v>9.9132064386053287</c:v>
                </c:pt>
                <c:pt idx="812">
                  <c:v>6.067144480063984</c:v>
                </c:pt>
                <c:pt idx="813">
                  <c:v>8.9639365254740078</c:v>
                </c:pt>
                <c:pt idx="814">
                  <c:v>8.9639365254740078</c:v>
                </c:pt>
                <c:pt idx="815">
                  <c:v>8.0038343098738274</c:v>
                </c:pt>
                <c:pt idx="816">
                  <c:v>8.0038343098738274</c:v>
                </c:pt>
                <c:pt idx="817">
                  <c:v>8.0038343098738274</c:v>
                </c:pt>
                <c:pt idx="818">
                  <c:v>8.9639365254740078</c:v>
                </c:pt>
                <c:pt idx="819">
                  <c:v>5.0274971392528442</c:v>
                </c:pt>
                <c:pt idx="820">
                  <c:v>5.0274971392528442</c:v>
                </c:pt>
                <c:pt idx="821">
                  <c:v>6.067144480063984</c:v>
                </c:pt>
                <c:pt idx="822">
                  <c:v>8.9639365254740078</c:v>
                </c:pt>
                <c:pt idx="823">
                  <c:v>6.067144480063984</c:v>
                </c:pt>
                <c:pt idx="824">
                  <c:v>8.0038343098738274</c:v>
                </c:pt>
                <c:pt idx="825">
                  <c:v>8.9639365254740078</c:v>
                </c:pt>
                <c:pt idx="826">
                  <c:v>8.0038343098738274</c:v>
                </c:pt>
                <c:pt idx="827">
                  <c:v>8.0038343098738274</c:v>
                </c:pt>
                <c:pt idx="828">
                  <c:v>8.9639365254740078</c:v>
                </c:pt>
                <c:pt idx="829">
                  <c:v>6.067144480063984</c:v>
                </c:pt>
                <c:pt idx="830">
                  <c:v>6.067144480063984</c:v>
                </c:pt>
                <c:pt idx="831">
                  <c:v>8.9639365254740078</c:v>
                </c:pt>
                <c:pt idx="832">
                  <c:v>7.0578197275088854</c:v>
                </c:pt>
                <c:pt idx="833">
                  <c:v>8.0038343098738274</c:v>
                </c:pt>
                <c:pt idx="834">
                  <c:v>6.067144480063984</c:v>
                </c:pt>
                <c:pt idx="835">
                  <c:v>8.9639365254740078</c:v>
                </c:pt>
                <c:pt idx="836">
                  <c:v>8.0038343098738274</c:v>
                </c:pt>
                <c:pt idx="837">
                  <c:v>6.067144480063984</c:v>
                </c:pt>
                <c:pt idx="838">
                  <c:v>3.9339300617536139</c:v>
                </c:pt>
                <c:pt idx="839">
                  <c:v>7.0578197275088854</c:v>
                </c:pt>
                <c:pt idx="840">
                  <c:v>7.0578197275088854</c:v>
                </c:pt>
                <c:pt idx="841">
                  <c:v>7.0578197275088854</c:v>
                </c:pt>
                <c:pt idx="842">
                  <c:v>7.0578197275088854</c:v>
                </c:pt>
                <c:pt idx="843">
                  <c:v>7.0578197275088854</c:v>
                </c:pt>
                <c:pt idx="844">
                  <c:v>7.0578197275088854</c:v>
                </c:pt>
                <c:pt idx="845">
                  <c:v>7.0578197275088854</c:v>
                </c:pt>
                <c:pt idx="846">
                  <c:v>7.0578197275088854</c:v>
                </c:pt>
                <c:pt idx="847">
                  <c:v>7.0578197275088854</c:v>
                </c:pt>
                <c:pt idx="848">
                  <c:v>7.0578197275088854</c:v>
                </c:pt>
                <c:pt idx="849">
                  <c:v>7.0578197275088854</c:v>
                </c:pt>
                <c:pt idx="850">
                  <c:v>7.0578197275088854</c:v>
                </c:pt>
                <c:pt idx="851">
                  <c:v>6.067144480063984</c:v>
                </c:pt>
                <c:pt idx="852">
                  <c:v>6.067144480063984</c:v>
                </c:pt>
                <c:pt idx="853">
                  <c:v>8.0038343098738274</c:v>
                </c:pt>
                <c:pt idx="854">
                  <c:v>8.9639365254740078</c:v>
                </c:pt>
                <c:pt idx="855">
                  <c:v>5.0274971392528442</c:v>
                </c:pt>
                <c:pt idx="856">
                  <c:v>5.0274971392528442</c:v>
                </c:pt>
                <c:pt idx="857">
                  <c:v>9.9132064386053287</c:v>
                </c:pt>
                <c:pt idx="858">
                  <c:v>8.9639365254740078</c:v>
                </c:pt>
                <c:pt idx="859">
                  <c:v>9.9132064386053287</c:v>
                </c:pt>
                <c:pt idx="860">
                  <c:v>9.9132064386053287</c:v>
                </c:pt>
                <c:pt idx="861">
                  <c:v>8.9639365254740078</c:v>
                </c:pt>
                <c:pt idx="862">
                  <c:v>8.0038343098738274</c:v>
                </c:pt>
                <c:pt idx="863">
                  <c:v>8.9639365254740078</c:v>
                </c:pt>
                <c:pt idx="864">
                  <c:v>7.0578197275088854</c:v>
                </c:pt>
                <c:pt idx="865">
                  <c:v>8.0038343098738274</c:v>
                </c:pt>
                <c:pt idx="866">
                  <c:v>8.0038343098738274</c:v>
                </c:pt>
                <c:pt idx="867">
                  <c:v>6.067144480063984</c:v>
                </c:pt>
                <c:pt idx="868">
                  <c:v>8.0038343098738274</c:v>
                </c:pt>
                <c:pt idx="869">
                  <c:v>7.0578197275088854</c:v>
                </c:pt>
                <c:pt idx="870">
                  <c:v>7.0578197275088854</c:v>
                </c:pt>
                <c:pt idx="871">
                  <c:v>6.067144480063984</c:v>
                </c:pt>
                <c:pt idx="872">
                  <c:v>8.0038343098738274</c:v>
                </c:pt>
                <c:pt idx="873">
                  <c:v>6.067144480063984</c:v>
                </c:pt>
                <c:pt idx="874">
                  <c:v>7.0578197275088854</c:v>
                </c:pt>
                <c:pt idx="875">
                  <c:v>8.0038343098738274</c:v>
                </c:pt>
                <c:pt idx="876">
                  <c:v>7.0578197275088854</c:v>
                </c:pt>
                <c:pt idx="877">
                  <c:v>6.067144480063984</c:v>
                </c:pt>
                <c:pt idx="878">
                  <c:v>8.9639365254740078</c:v>
                </c:pt>
                <c:pt idx="879">
                  <c:v>7.0578197275088854</c:v>
                </c:pt>
                <c:pt idx="880">
                  <c:v>6.067144480063984</c:v>
                </c:pt>
                <c:pt idx="881">
                  <c:v>6.067144480063984</c:v>
                </c:pt>
                <c:pt idx="882">
                  <c:v>7.0578197275088854</c:v>
                </c:pt>
                <c:pt idx="883">
                  <c:v>8.0038343098738274</c:v>
                </c:pt>
                <c:pt idx="884">
                  <c:v>7.0578197275088854</c:v>
                </c:pt>
                <c:pt idx="885">
                  <c:v>6.067144480063984</c:v>
                </c:pt>
                <c:pt idx="886">
                  <c:v>8.0038343098738274</c:v>
                </c:pt>
                <c:pt idx="887">
                  <c:v>6.067144480063984</c:v>
                </c:pt>
              </c:numCache>
            </c:numRef>
          </c:yVal>
          <c:smooth val="1"/>
          <c:extLst xmlns:c16r2="http://schemas.microsoft.com/office/drawing/2015/06/chart">
            <c:ext xmlns:c16="http://schemas.microsoft.com/office/drawing/2014/chart" uri="{C3380CC4-5D6E-409C-BE32-E72D297353CC}">
              <c16:uniqueId val="{00000001-14FE-47E9-A18F-8CC69FD00BF4}"/>
            </c:ext>
          </c:extLst>
        </c:ser>
        <c:dLbls>
          <c:showLegendKey val="0"/>
          <c:showVal val="0"/>
          <c:showCatName val="0"/>
          <c:showSerName val="0"/>
          <c:showPercent val="0"/>
          <c:showBubbleSize val="0"/>
        </c:dLbls>
        <c:axId val="-1454537632"/>
        <c:axId val="-1454539264"/>
      </c:scatterChart>
      <c:valAx>
        <c:axId val="-1454537632"/>
        <c:scaling>
          <c:orientation val="minMax"/>
          <c:max val="950"/>
          <c:min val="-50"/>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39264"/>
        <c:crosses val="autoZero"/>
        <c:crossBetween val="midCat"/>
        <c:majorUnit val="150"/>
      </c:valAx>
      <c:valAx>
        <c:axId val="-1454539264"/>
        <c:scaling>
          <c:orientation val="minMax"/>
          <c:max val="30"/>
          <c:min val="-15"/>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37632"/>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Water Stage Elevation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v>Q</c:v>
          </c:tx>
          <c:spPr>
            <a:ln w="19050" cap="rnd">
              <a:solidFill>
                <a:schemeClr val="accent2"/>
              </a:solidFill>
              <a:round/>
            </a:ln>
            <a:effectLst/>
          </c:spPr>
          <c:marker>
            <c:symbol val="none"/>
          </c:marker>
          <c:xVal>
            <c:strRef>
              <c:f>'RATING CURVE'!$A$2:$A$889</c:f>
              <c:strCache>
                <c:ptCount val="888"/>
                <c:pt idx="0">
                  <c:v>2020/3/25 0:00:00</c:v>
                </c:pt>
                <c:pt idx="1">
                  <c:v>2020/3/25 1:00:00</c:v>
                </c:pt>
                <c:pt idx="2">
                  <c:v>2020/3/25 2:00:00</c:v>
                </c:pt>
                <c:pt idx="3">
                  <c:v>2020/3/25 3:00:00</c:v>
                </c:pt>
                <c:pt idx="4">
                  <c:v>2020/3/25 4:00:00</c:v>
                </c:pt>
                <c:pt idx="5">
                  <c:v>2020/3/25 5:00:00</c:v>
                </c:pt>
                <c:pt idx="6">
                  <c:v>2020/3/25 6:00:00</c:v>
                </c:pt>
                <c:pt idx="7">
                  <c:v>2020/3/25 7:00:00</c:v>
                </c:pt>
                <c:pt idx="8">
                  <c:v>2020/3/25 8:00:00</c:v>
                </c:pt>
                <c:pt idx="9">
                  <c:v>2020/3/25 9:00:00</c:v>
                </c:pt>
                <c:pt idx="10">
                  <c:v>2020/3/25 10:00:00</c:v>
                </c:pt>
                <c:pt idx="11">
                  <c:v>2020/3/25 11:00:00</c:v>
                </c:pt>
                <c:pt idx="12">
                  <c:v>2020/3/25 12:00:00</c:v>
                </c:pt>
                <c:pt idx="13">
                  <c:v>2020/3/25 13:00:00</c:v>
                </c:pt>
                <c:pt idx="14">
                  <c:v>2020/3/25 14:00:00</c:v>
                </c:pt>
                <c:pt idx="15">
                  <c:v>2020/3/25 15:00:00</c:v>
                </c:pt>
                <c:pt idx="16">
                  <c:v>2020/3/25 16:00:00</c:v>
                </c:pt>
                <c:pt idx="17">
                  <c:v>2020/3/25 17:00:00</c:v>
                </c:pt>
                <c:pt idx="18">
                  <c:v>2020/3/25 18:00:00</c:v>
                </c:pt>
                <c:pt idx="19">
                  <c:v>2020/3/25 19:00:00</c:v>
                </c:pt>
                <c:pt idx="20">
                  <c:v>2020/3/25 20:00:00</c:v>
                </c:pt>
                <c:pt idx="21">
                  <c:v>2020/3/25 21:00:00</c:v>
                </c:pt>
                <c:pt idx="22">
                  <c:v>2020/3/25 22:00:00</c:v>
                </c:pt>
                <c:pt idx="23">
                  <c:v>2020/3/25 23:00:00</c:v>
                </c:pt>
                <c:pt idx="24">
                  <c:v>2020/3/26 0:00:00</c:v>
                </c:pt>
                <c:pt idx="25">
                  <c:v>2020/3/26 1:00:00</c:v>
                </c:pt>
                <c:pt idx="26">
                  <c:v>2020/3/26 2:00:00</c:v>
                </c:pt>
                <c:pt idx="27">
                  <c:v>2020/3/26 3:00:00</c:v>
                </c:pt>
                <c:pt idx="28">
                  <c:v>2020/3/26 4:00:00</c:v>
                </c:pt>
                <c:pt idx="29">
                  <c:v>2020/3/26 5:00:00</c:v>
                </c:pt>
                <c:pt idx="30">
                  <c:v>2020/3/26 6:00:00</c:v>
                </c:pt>
                <c:pt idx="31">
                  <c:v>2020/3/26 7:00:00</c:v>
                </c:pt>
                <c:pt idx="32">
                  <c:v>2020/3/26 8:00:00</c:v>
                </c:pt>
                <c:pt idx="33">
                  <c:v>2020/3/26 9:00:00</c:v>
                </c:pt>
                <c:pt idx="34">
                  <c:v>2020/3/26 10:00:00</c:v>
                </c:pt>
                <c:pt idx="35">
                  <c:v>2020/3/26 11:00:00</c:v>
                </c:pt>
                <c:pt idx="36">
                  <c:v>2020/3/26 12:00:00</c:v>
                </c:pt>
                <c:pt idx="37">
                  <c:v>2020/3/26 13:00:00</c:v>
                </c:pt>
                <c:pt idx="38">
                  <c:v>2020/3/26 14:00:00</c:v>
                </c:pt>
                <c:pt idx="39">
                  <c:v>2020/3/26 15:00:00</c:v>
                </c:pt>
                <c:pt idx="40">
                  <c:v>2020/3/26 16:00:00</c:v>
                </c:pt>
                <c:pt idx="41">
                  <c:v>2020/3/26 17:00:00</c:v>
                </c:pt>
                <c:pt idx="42">
                  <c:v>2020/3/26 18:00:00</c:v>
                </c:pt>
                <c:pt idx="43">
                  <c:v>2020/3/26 19:00:00</c:v>
                </c:pt>
                <c:pt idx="44">
                  <c:v>2020/3/26 20:00:00</c:v>
                </c:pt>
                <c:pt idx="45">
                  <c:v>2020/3/26 21:00:00</c:v>
                </c:pt>
                <c:pt idx="46">
                  <c:v>2020/3/26 22:00:00</c:v>
                </c:pt>
                <c:pt idx="47">
                  <c:v>2020/3/26 23:00:00</c:v>
                </c:pt>
                <c:pt idx="48">
                  <c:v>2020/3/27 0:00:00</c:v>
                </c:pt>
                <c:pt idx="49">
                  <c:v>2020/3/27 1:00:00</c:v>
                </c:pt>
                <c:pt idx="50">
                  <c:v>2020/3/27 2:00:00</c:v>
                </c:pt>
                <c:pt idx="51">
                  <c:v>2020/3/27 3:00:00</c:v>
                </c:pt>
                <c:pt idx="52">
                  <c:v>2020/3/27 4:00:00</c:v>
                </c:pt>
                <c:pt idx="53">
                  <c:v>2020/3/27 5:00:00</c:v>
                </c:pt>
                <c:pt idx="54">
                  <c:v>2020/3/27 6:00:00</c:v>
                </c:pt>
                <c:pt idx="55">
                  <c:v>2020/3/27 7:00:00</c:v>
                </c:pt>
                <c:pt idx="56">
                  <c:v>2020/3/27 8:00:00</c:v>
                </c:pt>
                <c:pt idx="57">
                  <c:v>2020/3/27 9:00:00</c:v>
                </c:pt>
                <c:pt idx="58">
                  <c:v>2020/3/27 10:00:00</c:v>
                </c:pt>
                <c:pt idx="59">
                  <c:v>2020/3/27 11:00:00</c:v>
                </c:pt>
                <c:pt idx="60">
                  <c:v>2020/3/27 12:00:00</c:v>
                </c:pt>
                <c:pt idx="61">
                  <c:v>2020/3/27 13:00:00</c:v>
                </c:pt>
                <c:pt idx="62">
                  <c:v>2020/3/27 14:00:00</c:v>
                </c:pt>
                <c:pt idx="63">
                  <c:v>2020/3/27 15:00:00</c:v>
                </c:pt>
                <c:pt idx="64">
                  <c:v>2020/3/27 16:00:00</c:v>
                </c:pt>
                <c:pt idx="65">
                  <c:v>2020/3/27 17:00:00</c:v>
                </c:pt>
                <c:pt idx="66">
                  <c:v>2020/3/27 18:00:00</c:v>
                </c:pt>
                <c:pt idx="67">
                  <c:v>2020/3/27 19:00:00</c:v>
                </c:pt>
                <c:pt idx="68">
                  <c:v>2020/3/27 20:00:00</c:v>
                </c:pt>
                <c:pt idx="69">
                  <c:v>2020/3/27 21:00:00</c:v>
                </c:pt>
                <c:pt idx="70">
                  <c:v>2020/3/27 22:00:00</c:v>
                </c:pt>
                <c:pt idx="71">
                  <c:v>2020/3/27 23:00:00</c:v>
                </c:pt>
                <c:pt idx="72">
                  <c:v>2020/3/28 0:00:00</c:v>
                </c:pt>
                <c:pt idx="73">
                  <c:v>2020/3/28 1:00:00</c:v>
                </c:pt>
                <c:pt idx="74">
                  <c:v>2020/3/28 2:00:00</c:v>
                </c:pt>
                <c:pt idx="75">
                  <c:v>2020/3/28 3:00:00</c:v>
                </c:pt>
                <c:pt idx="76">
                  <c:v>2020/3/28 4:00:00</c:v>
                </c:pt>
                <c:pt idx="77">
                  <c:v>2020/3/28 5:00:00</c:v>
                </c:pt>
                <c:pt idx="78">
                  <c:v>2020/3/28 6:00:00</c:v>
                </c:pt>
                <c:pt idx="79">
                  <c:v>2020/3/28 7:00:00</c:v>
                </c:pt>
                <c:pt idx="80">
                  <c:v>2020/3/28 8:00:00</c:v>
                </c:pt>
                <c:pt idx="81">
                  <c:v>2020/3/28 9:00:00</c:v>
                </c:pt>
                <c:pt idx="82">
                  <c:v>2020/3/28 10:00:00</c:v>
                </c:pt>
                <c:pt idx="83">
                  <c:v>2020/3/28 11:00:00</c:v>
                </c:pt>
                <c:pt idx="84">
                  <c:v>2020/3/28 12:00:00</c:v>
                </c:pt>
                <c:pt idx="85">
                  <c:v>2020/3/28 13:00:00</c:v>
                </c:pt>
                <c:pt idx="86">
                  <c:v>2020/3/28 14:00:00</c:v>
                </c:pt>
                <c:pt idx="87">
                  <c:v>2020/3/28 15:00:00</c:v>
                </c:pt>
                <c:pt idx="88">
                  <c:v>2020/3/28 16:00:00</c:v>
                </c:pt>
                <c:pt idx="89">
                  <c:v>2020/3/28 17:00:00</c:v>
                </c:pt>
                <c:pt idx="90">
                  <c:v>2020/3/28 18:00:00</c:v>
                </c:pt>
                <c:pt idx="91">
                  <c:v>2020/3/28 19:00:00</c:v>
                </c:pt>
                <c:pt idx="92">
                  <c:v>2020/3/28 20:00:00</c:v>
                </c:pt>
                <c:pt idx="93">
                  <c:v>2020/3/28 21:00:00</c:v>
                </c:pt>
                <c:pt idx="94">
                  <c:v>2020/3/28 22:00:00</c:v>
                </c:pt>
                <c:pt idx="95">
                  <c:v>2020/3/28 23:00:00</c:v>
                </c:pt>
                <c:pt idx="96">
                  <c:v>2020/3/29 0:00:00</c:v>
                </c:pt>
                <c:pt idx="97">
                  <c:v>2020/3/29 1:00:00</c:v>
                </c:pt>
                <c:pt idx="98">
                  <c:v>2020/3/29 2:00:00</c:v>
                </c:pt>
                <c:pt idx="99">
                  <c:v>2020/3/29 3:00:00</c:v>
                </c:pt>
                <c:pt idx="100">
                  <c:v>2020/3/29 4:00:00</c:v>
                </c:pt>
                <c:pt idx="101">
                  <c:v>2020/3/29 5:00:00</c:v>
                </c:pt>
                <c:pt idx="102">
                  <c:v>2020/3/29 6:00:00</c:v>
                </c:pt>
                <c:pt idx="103">
                  <c:v>2020/3/29 7:00:00</c:v>
                </c:pt>
                <c:pt idx="104">
                  <c:v>2020/3/29 8:00:00</c:v>
                </c:pt>
                <c:pt idx="105">
                  <c:v>2020/3/29 9:00:00</c:v>
                </c:pt>
                <c:pt idx="106">
                  <c:v>2020/3/29 10:00:00</c:v>
                </c:pt>
                <c:pt idx="107">
                  <c:v>2020/3/29 11:00:00</c:v>
                </c:pt>
                <c:pt idx="108">
                  <c:v>2020/3/29 12:00:00</c:v>
                </c:pt>
                <c:pt idx="109">
                  <c:v>2020/3/29 13:00:00</c:v>
                </c:pt>
                <c:pt idx="110">
                  <c:v>2020/3/29 14:00:00</c:v>
                </c:pt>
                <c:pt idx="111">
                  <c:v>2020/3/29 15:00:00</c:v>
                </c:pt>
                <c:pt idx="112">
                  <c:v>2020/3/29 16:00:00</c:v>
                </c:pt>
                <c:pt idx="113">
                  <c:v>2020/3/29 17:00:00</c:v>
                </c:pt>
                <c:pt idx="114">
                  <c:v>2020/3/29 18:00:00</c:v>
                </c:pt>
                <c:pt idx="115">
                  <c:v>2020/3/29 19:00:00</c:v>
                </c:pt>
                <c:pt idx="116">
                  <c:v>2020/3/29 20:00:00</c:v>
                </c:pt>
                <c:pt idx="117">
                  <c:v>2020/3/29 21:00:00</c:v>
                </c:pt>
                <c:pt idx="118">
                  <c:v>2020/3/29 22:00:00</c:v>
                </c:pt>
                <c:pt idx="119">
                  <c:v>2020/3/29 23:00:00</c:v>
                </c:pt>
                <c:pt idx="120">
                  <c:v>2020/3/30 0:00:00</c:v>
                </c:pt>
                <c:pt idx="121">
                  <c:v>2020/3/30 1:00:00</c:v>
                </c:pt>
                <c:pt idx="122">
                  <c:v>2020/3/30 2:00:00</c:v>
                </c:pt>
                <c:pt idx="123">
                  <c:v>2020/3/30 3:00:00</c:v>
                </c:pt>
                <c:pt idx="124">
                  <c:v>2020/3/30 4:00:00</c:v>
                </c:pt>
                <c:pt idx="125">
                  <c:v>2020/3/30 5:00:00</c:v>
                </c:pt>
                <c:pt idx="126">
                  <c:v>2020/3/30 6:00:00</c:v>
                </c:pt>
                <c:pt idx="127">
                  <c:v>2020/3/30 7:00:00</c:v>
                </c:pt>
                <c:pt idx="128">
                  <c:v>2020/3/30 8:00:00</c:v>
                </c:pt>
                <c:pt idx="129">
                  <c:v>2020/3/30 9:00:00</c:v>
                </c:pt>
                <c:pt idx="130">
                  <c:v>2020/3/30 10:00:00</c:v>
                </c:pt>
                <c:pt idx="131">
                  <c:v>2020/3/30 11:00:00</c:v>
                </c:pt>
                <c:pt idx="132">
                  <c:v>2020/3/30 12:00:00</c:v>
                </c:pt>
                <c:pt idx="133">
                  <c:v>2020/3/30 13:00:00</c:v>
                </c:pt>
                <c:pt idx="134">
                  <c:v>2020/3/30 14:00:00</c:v>
                </c:pt>
                <c:pt idx="135">
                  <c:v>2020/3/30 15:00:00</c:v>
                </c:pt>
                <c:pt idx="136">
                  <c:v>2020/3/30 16:00:00</c:v>
                </c:pt>
                <c:pt idx="137">
                  <c:v>2020/3/30 17:00:00</c:v>
                </c:pt>
                <c:pt idx="138">
                  <c:v>2020/3/30 18:00:00</c:v>
                </c:pt>
                <c:pt idx="139">
                  <c:v>2020/3/30 19:00:00</c:v>
                </c:pt>
                <c:pt idx="140">
                  <c:v>2020/3/30 20:00:00</c:v>
                </c:pt>
                <c:pt idx="141">
                  <c:v>2020/3/30 21:00:00</c:v>
                </c:pt>
                <c:pt idx="142">
                  <c:v>2020/3/30 22:00:00</c:v>
                </c:pt>
                <c:pt idx="143">
                  <c:v>2020/3/30 23:00:00</c:v>
                </c:pt>
                <c:pt idx="144">
                  <c:v>2020/3/31 0:00:00</c:v>
                </c:pt>
                <c:pt idx="145">
                  <c:v>2020/3/31 1:00:00</c:v>
                </c:pt>
                <c:pt idx="146">
                  <c:v>2020/3/31 2:00:00</c:v>
                </c:pt>
                <c:pt idx="147">
                  <c:v>2020/3/31 3:00:00</c:v>
                </c:pt>
                <c:pt idx="148">
                  <c:v>2020/3/31 4:00:00</c:v>
                </c:pt>
                <c:pt idx="149">
                  <c:v>2020/3/31 5:00:00</c:v>
                </c:pt>
                <c:pt idx="150">
                  <c:v>2020/3/31 6:00:00</c:v>
                </c:pt>
                <c:pt idx="151">
                  <c:v>2020/3/31 7:00:00</c:v>
                </c:pt>
                <c:pt idx="152">
                  <c:v>2020/3/31 8:00:00</c:v>
                </c:pt>
                <c:pt idx="153">
                  <c:v>2020/3/31 9:00:00</c:v>
                </c:pt>
                <c:pt idx="154">
                  <c:v>2020/3/31 10:00:00</c:v>
                </c:pt>
                <c:pt idx="155">
                  <c:v>2020/3/31 11:00:00</c:v>
                </c:pt>
                <c:pt idx="156">
                  <c:v>2020/3/31 12:00:00</c:v>
                </c:pt>
                <c:pt idx="157">
                  <c:v>2020/3/31 13:00:00</c:v>
                </c:pt>
                <c:pt idx="158">
                  <c:v>2020/3/31 14:00:00</c:v>
                </c:pt>
                <c:pt idx="159">
                  <c:v>2020/3/31 15:00:00</c:v>
                </c:pt>
                <c:pt idx="160">
                  <c:v>2020/3/31 16:00:00</c:v>
                </c:pt>
                <c:pt idx="161">
                  <c:v>2020/3/31 17:00:00</c:v>
                </c:pt>
                <c:pt idx="162">
                  <c:v>2020/3/31 18:00:00</c:v>
                </c:pt>
                <c:pt idx="163">
                  <c:v>2020/3/31 19:00:00</c:v>
                </c:pt>
                <c:pt idx="164">
                  <c:v>2020/3/31 20:00:00</c:v>
                </c:pt>
                <c:pt idx="165">
                  <c:v>2020/3/31 21:00:00</c:v>
                </c:pt>
                <c:pt idx="166">
                  <c:v>2020/3/31 22:00:00</c:v>
                </c:pt>
                <c:pt idx="167">
                  <c:v>2020/3/31 23:00:00</c:v>
                </c:pt>
                <c:pt idx="168">
                  <c:v>2020/4/1 0:00:00</c:v>
                </c:pt>
                <c:pt idx="169">
                  <c:v>2020/4/1 1:00:00</c:v>
                </c:pt>
                <c:pt idx="170">
                  <c:v>2020/4/1 2:00:00</c:v>
                </c:pt>
                <c:pt idx="171">
                  <c:v>2020/4/1 3:00:00</c:v>
                </c:pt>
                <c:pt idx="172">
                  <c:v>2020/4/1 4:00:00</c:v>
                </c:pt>
                <c:pt idx="173">
                  <c:v>2020/4/1 5:00:00</c:v>
                </c:pt>
                <c:pt idx="174">
                  <c:v>2020/4/1 6:00:00</c:v>
                </c:pt>
                <c:pt idx="175">
                  <c:v>2020/4/1 7:00:00</c:v>
                </c:pt>
                <c:pt idx="176">
                  <c:v>2020/4/1 8:00:00</c:v>
                </c:pt>
                <c:pt idx="177">
                  <c:v>2020/4/1 9:00:00</c:v>
                </c:pt>
                <c:pt idx="178">
                  <c:v>2020/4/1 10:00:00</c:v>
                </c:pt>
                <c:pt idx="179">
                  <c:v>2020/4/1 11:00:00</c:v>
                </c:pt>
                <c:pt idx="180">
                  <c:v>2020/4/1 12:00:00</c:v>
                </c:pt>
                <c:pt idx="181">
                  <c:v>2020/4/1 13:00:00</c:v>
                </c:pt>
                <c:pt idx="182">
                  <c:v>2020/4/1 14:00:00</c:v>
                </c:pt>
                <c:pt idx="183">
                  <c:v>2020/4/1 15:00:00</c:v>
                </c:pt>
                <c:pt idx="184">
                  <c:v>2020/4/1 16:00:00</c:v>
                </c:pt>
                <c:pt idx="185">
                  <c:v>2020/4/1 17:00:00</c:v>
                </c:pt>
                <c:pt idx="186">
                  <c:v>2020/4/1 18:00:00</c:v>
                </c:pt>
                <c:pt idx="187">
                  <c:v>2020/4/1 19:00:00</c:v>
                </c:pt>
                <c:pt idx="188">
                  <c:v>2020/4/1 20:00:00</c:v>
                </c:pt>
                <c:pt idx="189">
                  <c:v>2020/4/1 21:00:00</c:v>
                </c:pt>
                <c:pt idx="190">
                  <c:v>2020/4/1 22:00:00</c:v>
                </c:pt>
                <c:pt idx="191">
                  <c:v>2020/4/1 23:00:00</c:v>
                </c:pt>
                <c:pt idx="192">
                  <c:v>2020/4/2 0:00:00</c:v>
                </c:pt>
                <c:pt idx="193">
                  <c:v>2020/4/2 1:00:00</c:v>
                </c:pt>
                <c:pt idx="194">
                  <c:v>2020/4/2 2:00:00</c:v>
                </c:pt>
                <c:pt idx="195">
                  <c:v>2020/4/2 3:00:00</c:v>
                </c:pt>
                <c:pt idx="196">
                  <c:v>2020/4/2 4:00:00</c:v>
                </c:pt>
                <c:pt idx="197">
                  <c:v>2020/4/2 5:00:00</c:v>
                </c:pt>
                <c:pt idx="198">
                  <c:v>2020/4/2 6:00:00</c:v>
                </c:pt>
                <c:pt idx="199">
                  <c:v>2020/4/2 7:00:00</c:v>
                </c:pt>
                <c:pt idx="200">
                  <c:v>2020/4/2 8:00:00</c:v>
                </c:pt>
                <c:pt idx="201">
                  <c:v>2020/4/2 9:00:00</c:v>
                </c:pt>
                <c:pt idx="202">
                  <c:v>2020/4/2 10:00:00</c:v>
                </c:pt>
                <c:pt idx="203">
                  <c:v>2020/4/2 11:00:00</c:v>
                </c:pt>
                <c:pt idx="204">
                  <c:v>2020/4/2 12:00:00</c:v>
                </c:pt>
                <c:pt idx="205">
                  <c:v>2020/4/2 13:00:00</c:v>
                </c:pt>
                <c:pt idx="206">
                  <c:v>2020/4/2 14:00:00</c:v>
                </c:pt>
                <c:pt idx="207">
                  <c:v>2020/4/2 15:00:00</c:v>
                </c:pt>
                <c:pt idx="208">
                  <c:v>2020/4/2 16:00:00</c:v>
                </c:pt>
                <c:pt idx="209">
                  <c:v>2020/4/2 17:00:00</c:v>
                </c:pt>
                <c:pt idx="210">
                  <c:v>2020/4/2 18:00:00</c:v>
                </c:pt>
                <c:pt idx="211">
                  <c:v>2020/4/2 19:00:00</c:v>
                </c:pt>
                <c:pt idx="212">
                  <c:v>2020/4/2 20:00:00</c:v>
                </c:pt>
                <c:pt idx="213">
                  <c:v>2020/4/2 21:00:00</c:v>
                </c:pt>
                <c:pt idx="214">
                  <c:v>2020/4/2 22:00:00</c:v>
                </c:pt>
                <c:pt idx="215">
                  <c:v>2020/4/2 23:00:00</c:v>
                </c:pt>
                <c:pt idx="216">
                  <c:v>2020/4/3 0:00:00</c:v>
                </c:pt>
                <c:pt idx="217">
                  <c:v>2020/4/3 1:00:00</c:v>
                </c:pt>
                <c:pt idx="218">
                  <c:v>2020/4/3 2:00:00</c:v>
                </c:pt>
                <c:pt idx="219">
                  <c:v>2020/4/3 3:00:00</c:v>
                </c:pt>
                <c:pt idx="220">
                  <c:v>2020/4/3 4:00:00</c:v>
                </c:pt>
                <c:pt idx="221">
                  <c:v>2020/4/3 5:00:00</c:v>
                </c:pt>
                <c:pt idx="222">
                  <c:v>2020/4/3 6:00:00</c:v>
                </c:pt>
                <c:pt idx="223">
                  <c:v>2020/4/3 7:00:00</c:v>
                </c:pt>
                <c:pt idx="224">
                  <c:v>2020/4/3 8:00:00</c:v>
                </c:pt>
                <c:pt idx="225">
                  <c:v>2020/4/3 9:00:00</c:v>
                </c:pt>
                <c:pt idx="226">
                  <c:v>2020/4/3 10:00:00</c:v>
                </c:pt>
                <c:pt idx="227">
                  <c:v>2020/4/3 11:00:00</c:v>
                </c:pt>
                <c:pt idx="228">
                  <c:v>2020/4/3 12:00:00</c:v>
                </c:pt>
                <c:pt idx="229">
                  <c:v>2020/4/3 13:00:00</c:v>
                </c:pt>
                <c:pt idx="230">
                  <c:v>2020/4/3 14:00:00</c:v>
                </c:pt>
                <c:pt idx="231">
                  <c:v>2020/4/3 15:00:00</c:v>
                </c:pt>
                <c:pt idx="232">
                  <c:v>2020/4/3 16:00:00</c:v>
                </c:pt>
                <c:pt idx="233">
                  <c:v>2020/4/3 17:00:00</c:v>
                </c:pt>
                <c:pt idx="234">
                  <c:v>2020/4/3 18:00:00</c:v>
                </c:pt>
                <c:pt idx="235">
                  <c:v>2020/4/3 19:00:00</c:v>
                </c:pt>
                <c:pt idx="236">
                  <c:v>2020/4/3 20:00:00</c:v>
                </c:pt>
                <c:pt idx="237">
                  <c:v>2020/4/3 21:00:00</c:v>
                </c:pt>
                <c:pt idx="238">
                  <c:v>2020/4/3 22:00:00</c:v>
                </c:pt>
                <c:pt idx="239">
                  <c:v>2020/4/3 23:00:00</c:v>
                </c:pt>
                <c:pt idx="240">
                  <c:v>2020/4/4 0:00:00</c:v>
                </c:pt>
                <c:pt idx="241">
                  <c:v>2020/4/4 1:00:00</c:v>
                </c:pt>
                <c:pt idx="242">
                  <c:v>2020/4/4 2:00:00</c:v>
                </c:pt>
                <c:pt idx="243">
                  <c:v>2020/4/4 3:00:00</c:v>
                </c:pt>
                <c:pt idx="244">
                  <c:v>2020/4/4 4:00:00</c:v>
                </c:pt>
                <c:pt idx="245">
                  <c:v>2020/4/4 5:00:00</c:v>
                </c:pt>
                <c:pt idx="246">
                  <c:v>2020/4/4 6:00:00</c:v>
                </c:pt>
                <c:pt idx="247">
                  <c:v>2020/4/4 7:00:00</c:v>
                </c:pt>
                <c:pt idx="248">
                  <c:v>2020/4/4 8:00:00</c:v>
                </c:pt>
                <c:pt idx="249">
                  <c:v>2020/4/4 9:00:00</c:v>
                </c:pt>
                <c:pt idx="250">
                  <c:v>2020/4/4 10:00:00</c:v>
                </c:pt>
                <c:pt idx="251">
                  <c:v>2020/4/4 11:00:00</c:v>
                </c:pt>
                <c:pt idx="252">
                  <c:v>2020/4/4 12:00:00</c:v>
                </c:pt>
                <c:pt idx="253">
                  <c:v>2020/4/4 13:00:00</c:v>
                </c:pt>
                <c:pt idx="254">
                  <c:v>2020/4/4 14:00:00</c:v>
                </c:pt>
                <c:pt idx="255">
                  <c:v>2020/4/4 15:00:00</c:v>
                </c:pt>
                <c:pt idx="256">
                  <c:v>2020/4/4 16:00:00</c:v>
                </c:pt>
                <c:pt idx="257">
                  <c:v>2020/4/4 17:00:00</c:v>
                </c:pt>
                <c:pt idx="258">
                  <c:v>2020/4/4 18:00:00</c:v>
                </c:pt>
                <c:pt idx="259">
                  <c:v>2020/4/4 19:00:00</c:v>
                </c:pt>
                <c:pt idx="260">
                  <c:v>2020/4/4 20:00:00</c:v>
                </c:pt>
                <c:pt idx="261">
                  <c:v>2020/4/4 21:00:00</c:v>
                </c:pt>
                <c:pt idx="262">
                  <c:v>2020/4/4 22:00:00</c:v>
                </c:pt>
                <c:pt idx="263">
                  <c:v>2020/4/4 23:00:00</c:v>
                </c:pt>
                <c:pt idx="264">
                  <c:v>2020/4/5 0:00:00</c:v>
                </c:pt>
                <c:pt idx="265">
                  <c:v>2020/4/5 1:00:00</c:v>
                </c:pt>
                <c:pt idx="266">
                  <c:v>2020/4/5 2:00:00</c:v>
                </c:pt>
                <c:pt idx="267">
                  <c:v>2020/4/5 3:00:00</c:v>
                </c:pt>
                <c:pt idx="268">
                  <c:v>2020/4/5 4:00:00</c:v>
                </c:pt>
                <c:pt idx="269">
                  <c:v>2020/4/5 5:00:00</c:v>
                </c:pt>
                <c:pt idx="270">
                  <c:v>2020/4/5 6:00:00</c:v>
                </c:pt>
                <c:pt idx="271">
                  <c:v>2020/4/5 7:00:00</c:v>
                </c:pt>
                <c:pt idx="272">
                  <c:v>2020/4/5 8:00:00</c:v>
                </c:pt>
                <c:pt idx="273">
                  <c:v>2020/4/5 9:00:00</c:v>
                </c:pt>
                <c:pt idx="274">
                  <c:v>2020/4/5 10:00:00</c:v>
                </c:pt>
                <c:pt idx="275">
                  <c:v>2020/4/5 11:00:00</c:v>
                </c:pt>
                <c:pt idx="276">
                  <c:v>2020/4/5 12:00:00</c:v>
                </c:pt>
                <c:pt idx="277">
                  <c:v>2020/4/5 13:00:00</c:v>
                </c:pt>
                <c:pt idx="278">
                  <c:v>2020/4/5 14:00:00</c:v>
                </c:pt>
                <c:pt idx="279">
                  <c:v>2020/4/5 15:00:00</c:v>
                </c:pt>
                <c:pt idx="280">
                  <c:v>2020/4/5 16:00:00</c:v>
                </c:pt>
                <c:pt idx="281">
                  <c:v>2020/4/5 17:00:00</c:v>
                </c:pt>
                <c:pt idx="282">
                  <c:v>2020/4/5 18:00:00</c:v>
                </c:pt>
                <c:pt idx="283">
                  <c:v>2020/4/5 19:00:00</c:v>
                </c:pt>
                <c:pt idx="284">
                  <c:v>2020/4/5 20:00:00</c:v>
                </c:pt>
                <c:pt idx="285">
                  <c:v>2020/4/5 21:00:00</c:v>
                </c:pt>
                <c:pt idx="286">
                  <c:v>2020/4/5 22:00:00</c:v>
                </c:pt>
                <c:pt idx="287">
                  <c:v>2020/4/5 23:00:00</c:v>
                </c:pt>
                <c:pt idx="288">
                  <c:v>2020/4/6 0:00:00</c:v>
                </c:pt>
                <c:pt idx="289">
                  <c:v>2020/4/6 1:00:00</c:v>
                </c:pt>
                <c:pt idx="290">
                  <c:v>2020/4/6 2:00:00</c:v>
                </c:pt>
                <c:pt idx="291">
                  <c:v>2020/4/6 3:00:00</c:v>
                </c:pt>
                <c:pt idx="292">
                  <c:v>2020/4/6 4:00:00</c:v>
                </c:pt>
                <c:pt idx="293">
                  <c:v>2020/4/6 5:00:00</c:v>
                </c:pt>
                <c:pt idx="294">
                  <c:v>2020/4/6 6:00:00</c:v>
                </c:pt>
                <c:pt idx="295">
                  <c:v>2020/4/6 7:00:00</c:v>
                </c:pt>
                <c:pt idx="296">
                  <c:v>2020/4/6 8:00:00</c:v>
                </c:pt>
                <c:pt idx="297">
                  <c:v>2020/4/6 9:00:00</c:v>
                </c:pt>
                <c:pt idx="298">
                  <c:v>2020/4/6 10:00:00</c:v>
                </c:pt>
                <c:pt idx="299">
                  <c:v>2020/4/6 11:00:00</c:v>
                </c:pt>
                <c:pt idx="300">
                  <c:v>2020/4/6 12:00:00</c:v>
                </c:pt>
                <c:pt idx="301">
                  <c:v>2020/4/6 13:00:00</c:v>
                </c:pt>
                <c:pt idx="302">
                  <c:v>2020/4/6 14:00:00</c:v>
                </c:pt>
                <c:pt idx="303">
                  <c:v>2020/4/6 15:00:00</c:v>
                </c:pt>
                <c:pt idx="304">
                  <c:v>2020/4/6 16:00:00</c:v>
                </c:pt>
                <c:pt idx="305">
                  <c:v>2020/4/6 17:00:00</c:v>
                </c:pt>
                <c:pt idx="306">
                  <c:v>2020/4/6 18:00:00</c:v>
                </c:pt>
                <c:pt idx="307">
                  <c:v>2020/4/6 19:00:00</c:v>
                </c:pt>
                <c:pt idx="308">
                  <c:v>2020/4/6 20:00:00</c:v>
                </c:pt>
                <c:pt idx="309">
                  <c:v>2020/4/6 21:00:00</c:v>
                </c:pt>
                <c:pt idx="310">
                  <c:v>2020/4/6 22:00:00</c:v>
                </c:pt>
                <c:pt idx="311">
                  <c:v>2020/4/6 23:00:00</c:v>
                </c:pt>
                <c:pt idx="312">
                  <c:v>2020/4/7 0:00:00</c:v>
                </c:pt>
                <c:pt idx="313">
                  <c:v>2020/4/7 1:00:00</c:v>
                </c:pt>
                <c:pt idx="314">
                  <c:v>2020/4/7 2:00:00</c:v>
                </c:pt>
                <c:pt idx="315">
                  <c:v>2020/4/7 3:00:00</c:v>
                </c:pt>
                <c:pt idx="316">
                  <c:v>2020/4/7 4:00:00</c:v>
                </c:pt>
                <c:pt idx="317">
                  <c:v>2020/4/7 5:00:00</c:v>
                </c:pt>
                <c:pt idx="318">
                  <c:v>2020/4/7 6:00:00</c:v>
                </c:pt>
                <c:pt idx="319">
                  <c:v>2020/4/7 7:00:00</c:v>
                </c:pt>
                <c:pt idx="320">
                  <c:v>2020/4/7 8:00:00</c:v>
                </c:pt>
                <c:pt idx="321">
                  <c:v>2020/4/7 9:00:00</c:v>
                </c:pt>
                <c:pt idx="322">
                  <c:v>2020/4/7 10:00:00</c:v>
                </c:pt>
                <c:pt idx="323">
                  <c:v>2020/4/7 11:00:00</c:v>
                </c:pt>
                <c:pt idx="324">
                  <c:v>2020/4/7 12:00:00</c:v>
                </c:pt>
                <c:pt idx="325">
                  <c:v>2020/4/7 13:00:00</c:v>
                </c:pt>
                <c:pt idx="326">
                  <c:v>2020/4/7 14:00:00</c:v>
                </c:pt>
                <c:pt idx="327">
                  <c:v>2020/4/7 15:00:00</c:v>
                </c:pt>
                <c:pt idx="328">
                  <c:v>2020/4/7 16:00:00</c:v>
                </c:pt>
                <c:pt idx="329">
                  <c:v>2020/4/7 17:00:00</c:v>
                </c:pt>
                <c:pt idx="330">
                  <c:v>2020/4/7 18:00:00</c:v>
                </c:pt>
                <c:pt idx="331">
                  <c:v>2020/4/7 19:00:00</c:v>
                </c:pt>
                <c:pt idx="332">
                  <c:v>2020/4/7 20:00:00</c:v>
                </c:pt>
                <c:pt idx="333">
                  <c:v>2020/4/7 21:00:00</c:v>
                </c:pt>
                <c:pt idx="334">
                  <c:v>2020/4/7 22:00:00</c:v>
                </c:pt>
                <c:pt idx="335">
                  <c:v>2020/4/7 23:00:00</c:v>
                </c:pt>
                <c:pt idx="336">
                  <c:v>2020/4/8 0:00:00</c:v>
                </c:pt>
                <c:pt idx="337">
                  <c:v>2020/4/8 1:00:00</c:v>
                </c:pt>
                <c:pt idx="338">
                  <c:v>2020/4/8 2:00:00</c:v>
                </c:pt>
                <c:pt idx="339">
                  <c:v>2020/4/8 3:00:00</c:v>
                </c:pt>
                <c:pt idx="340">
                  <c:v>2020/4/8 4:00:00</c:v>
                </c:pt>
                <c:pt idx="341">
                  <c:v>2020/4/8 5:00:00</c:v>
                </c:pt>
                <c:pt idx="342">
                  <c:v>2020/4/8 6:00:00</c:v>
                </c:pt>
                <c:pt idx="343">
                  <c:v>2020/4/8 7:00:00</c:v>
                </c:pt>
                <c:pt idx="344">
                  <c:v>2020/4/8 8:00:00</c:v>
                </c:pt>
                <c:pt idx="345">
                  <c:v>2020/4/8 9:00:00</c:v>
                </c:pt>
                <c:pt idx="346">
                  <c:v>2020/4/8 10:00:00</c:v>
                </c:pt>
                <c:pt idx="347">
                  <c:v>2020/4/8 11:00:00</c:v>
                </c:pt>
                <c:pt idx="348">
                  <c:v>2020/4/8 12:00:00</c:v>
                </c:pt>
                <c:pt idx="349">
                  <c:v>2020/4/8 13:00:00</c:v>
                </c:pt>
                <c:pt idx="350">
                  <c:v>2020/4/8 14:00:00</c:v>
                </c:pt>
                <c:pt idx="351">
                  <c:v>2020/4/8 15:00:00</c:v>
                </c:pt>
                <c:pt idx="352">
                  <c:v>2020/4/8 16:00:00</c:v>
                </c:pt>
                <c:pt idx="353">
                  <c:v>2020/4/8 17:00:00</c:v>
                </c:pt>
                <c:pt idx="354">
                  <c:v>2020/4/8 18:00:00</c:v>
                </c:pt>
                <c:pt idx="355">
                  <c:v>2020/4/8 19:00:00</c:v>
                </c:pt>
                <c:pt idx="356">
                  <c:v>2020/4/8 20:00:00</c:v>
                </c:pt>
                <c:pt idx="357">
                  <c:v>2020/4/8 21:00:00</c:v>
                </c:pt>
                <c:pt idx="358">
                  <c:v>2020/4/8 22:00:00</c:v>
                </c:pt>
                <c:pt idx="359">
                  <c:v>2020/4/8 23:00:00</c:v>
                </c:pt>
                <c:pt idx="360">
                  <c:v>2020/4/9 0:00:00</c:v>
                </c:pt>
                <c:pt idx="361">
                  <c:v>2020/4/9 1:00:00</c:v>
                </c:pt>
                <c:pt idx="362">
                  <c:v>2020/4/9 2:00:00</c:v>
                </c:pt>
                <c:pt idx="363">
                  <c:v>2020/4/9 3:00:00</c:v>
                </c:pt>
                <c:pt idx="364">
                  <c:v>2020/4/9 4:00:00</c:v>
                </c:pt>
                <c:pt idx="365">
                  <c:v>2020/4/9 5:00:00</c:v>
                </c:pt>
                <c:pt idx="366">
                  <c:v>2020/4/9 6:00:00</c:v>
                </c:pt>
                <c:pt idx="367">
                  <c:v>2020/4/9 7:00:00</c:v>
                </c:pt>
                <c:pt idx="368">
                  <c:v>2020/4/9 8:00:00</c:v>
                </c:pt>
                <c:pt idx="369">
                  <c:v>2020/4/9 9:00:00</c:v>
                </c:pt>
                <c:pt idx="370">
                  <c:v>2020/4/9 10:00:00</c:v>
                </c:pt>
                <c:pt idx="371">
                  <c:v>2020/4/9 11:00:00</c:v>
                </c:pt>
                <c:pt idx="372">
                  <c:v>2020/4/9 12:00:00</c:v>
                </c:pt>
                <c:pt idx="373">
                  <c:v>2020/4/9 13:00:00</c:v>
                </c:pt>
                <c:pt idx="374">
                  <c:v>2020/4/9 14:00:00</c:v>
                </c:pt>
                <c:pt idx="375">
                  <c:v>2020/4/9 15:00:00</c:v>
                </c:pt>
                <c:pt idx="376">
                  <c:v>2020/4/9 16:00:00</c:v>
                </c:pt>
                <c:pt idx="377">
                  <c:v>2020/4/9 17:00:00</c:v>
                </c:pt>
                <c:pt idx="378">
                  <c:v>2020/4/9 18:00:00</c:v>
                </c:pt>
                <c:pt idx="379">
                  <c:v>2020/4/9 19:00:00</c:v>
                </c:pt>
                <c:pt idx="380">
                  <c:v>2020/4/9 20:00:00</c:v>
                </c:pt>
                <c:pt idx="381">
                  <c:v>2020/4/9 21:00:00</c:v>
                </c:pt>
                <c:pt idx="382">
                  <c:v>2020/4/9 22:00:00</c:v>
                </c:pt>
                <c:pt idx="383">
                  <c:v>2020/4/9 23:00:00</c:v>
                </c:pt>
                <c:pt idx="384">
                  <c:v>2020/4/10 0:00:00</c:v>
                </c:pt>
                <c:pt idx="385">
                  <c:v>2020/4/10 1:00:00</c:v>
                </c:pt>
                <c:pt idx="386">
                  <c:v>2020/4/10 2:00:00</c:v>
                </c:pt>
                <c:pt idx="387">
                  <c:v>2020/4/10 3:00:00</c:v>
                </c:pt>
                <c:pt idx="388">
                  <c:v>2020/4/10 4:00:00</c:v>
                </c:pt>
                <c:pt idx="389">
                  <c:v>2020/4/10 5:00:00</c:v>
                </c:pt>
                <c:pt idx="390">
                  <c:v>2020/4/10 6:00:00</c:v>
                </c:pt>
                <c:pt idx="391">
                  <c:v>2020/4/10 7:00:00</c:v>
                </c:pt>
                <c:pt idx="392">
                  <c:v>2020/4/10 8:00:00</c:v>
                </c:pt>
                <c:pt idx="393">
                  <c:v>2020/4/10 9:00:00</c:v>
                </c:pt>
                <c:pt idx="394">
                  <c:v>2020/4/10 10:00:00</c:v>
                </c:pt>
                <c:pt idx="395">
                  <c:v>2020/4/10 11:00:00</c:v>
                </c:pt>
                <c:pt idx="396">
                  <c:v>2020/4/10 12:00:00</c:v>
                </c:pt>
                <c:pt idx="397">
                  <c:v>2020/4/10 13:00:00</c:v>
                </c:pt>
                <c:pt idx="398">
                  <c:v>2020/4/10 14:00:00</c:v>
                </c:pt>
                <c:pt idx="399">
                  <c:v>2020/4/10 15:00:00</c:v>
                </c:pt>
                <c:pt idx="400">
                  <c:v>2020/4/10 16:00:00</c:v>
                </c:pt>
                <c:pt idx="401">
                  <c:v>2020/4/10 17:00:00</c:v>
                </c:pt>
                <c:pt idx="402">
                  <c:v>2020/4/10 18:00:00</c:v>
                </c:pt>
                <c:pt idx="403">
                  <c:v>2020/4/10 19:00:00</c:v>
                </c:pt>
                <c:pt idx="404">
                  <c:v>2020/4/10 20:00:00</c:v>
                </c:pt>
                <c:pt idx="405">
                  <c:v>2020/4/10 21:00:00</c:v>
                </c:pt>
                <c:pt idx="406">
                  <c:v>2020/4/10 22:00:00</c:v>
                </c:pt>
                <c:pt idx="407">
                  <c:v>2020/4/10 23:00:00</c:v>
                </c:pt>
                <c:pt idx="408">
                  <c:v>2020/4/11 0:00:00</c:v>
                </c:pt>
                <c:pt idx="409">
                  <c:v>2020/4/11 1:00:00</c:v>
                </c:pt>
                <c:pt idx="410">
                  <c:v>2020/4/11 2:00:00</c:v>
                </c:pt>
                <c:pt idx="411">
                  <c:v>2020/4/11 3:00:00</c:v>
                </c:pt>
                <c:pt idx="412">
                  <c:v>2020/4/11 4:00:00</c:v>
                </c:pt>
                <c:pt idx="413">
                  <c:v>2020/4/11 5:00:00</c:v>
                </c:pt>
                <c:pt idx="414">
                  <c:v>2020/4/11 6:00:00</c:v>
                </c:pt>
                <c:pt idx="415">
                  <c:v>2020/4/11 7:00:00</c:v>
                </c:pt>
                <c:pt idx="416">
                  <c:v>2020/4/11 8:00:00</c:v>
                </c:pt>
                <c:pt idx="417">
                  <c:v>2020/4/11 9:00:00</c:v>
                </c:pt>
                <c:pt idx="418">
                  <c:v>2020/4/11 10:00:00</c:v>
                </c:pt>
                <c:pt idx="419">
                  <c:v>2020/4/11 11:00:00</c:v>
                </c:pt>
                <c:pt idx="420">
                  <c:v>2020/4/11 12:00:00</c:v>
                </c:pt>
                <c:pt idx="421">
                  <c:v>2020/4/11 13:00:00</c:v>
                </c:pt>
                <c:pt idx="422">
                  <c:v>2020/4/11 14:00:00</c:v>
                </c:pt>
                <c:pt idx="423">
                  <c:v>2020/4/11 15:00:00</c:v>
                </c:pt>
                <c:pt idx="424">
                  <c:v>2020/4/11 16:00:00</c:v>
                </c:pt>
                <c:pt idx="425">
                  <c:v>2020/4/11 17:00:00</c:v>
                </c:pt>
                <c:pt idx="426">
                  <c:v>2020/4/11 18:00:00</c:v>
                </c:pt>
                <c:pt idx="427">
                  <c:v>2020/4/11 19:00:00</c:v>
                </c:pt>
                <c:pt idx="428">
                  <c:v>2020/4/11 20:00:00</c:v>
                </c:pt>
                <c:pt idx="429">
                  <c:v>2020/4/11 21:00:00</c:v>
                </c:pt>
                <c:pt idx="430">
                  <c:v>2020/4/11 22:00:00</c:v>
                </c:pt>
                <c:pt idx="431">
                  <c:v>2020/4/11 23:00:00</c:v>
                </c:pt>
                <c:pt idx="432">
                  <c:v>2020/4/12 0:00:00</c:v>
                </c:pt>
                <c:pt idx="433">
                  <c:v>2020/4/12 1:00:00</c:v>
                </c:pt>
                <c:pt idx="434">
                  <c:v>2020/4/12 2:00:00</c:v>
                </c:pt>
                <c:pt idx="435">
                  <c:v>2020/4/12 3:00:00</c:v>
                </c:pt>
                <c:pt idx="436">
                  <c:v>2020/4/12 4:00:00</c:v>
                </c:pt>
                <c:pt idx="437">
                  <c:v>2020/4/12 5:00:00</c:v>
                </c:pt>
                <c:pt idx="438">
                  <c:v>2020/4/12 6:00:00</c:v>
                </c:pt>
                <c:pt idx="439">
                  <c:v>2020/4/12 7:00:00</c:v>
                </c:pt>
                <c:pt idx="440">
                  <c:v>2020/4/12 8:00:00</c:v>
                </c:pt>
                <c:pt idx="441">
                  <c:v>2020/4/12 9:00:00</c:v>
                </c:pt>
                <c:pt idx="442">
                  <c:v>2020/4/12 10:00:00</c:v>
                </c:pt>
                <c:pt idx="443">
                  <c:v>2020/4/12 11:00:00</c:v>
                </c:pt>
                <c:pt idx="444">
                  <c:v>2020/4/12 12:00:00</c:v>
                </c:pt>
                <c:pt idx="445">
                  <c:v>2020/4/12 13:00:00</c:v>
                </c:pt>
                <c:pt idx="446">
                  <c:v>2020/4/12 14:00:00</c:v>
                </c:pt>
                <c:pt idx="447">
                  <c:v>2020/4/12 15:00:00</c:v>
                </c:pt>
                <c:pt idx="448">
                  <c:v>2020/4/12 16:00:00</c:v>
                </c:pt>
                <c:pt idx="449">
                  <c:v>2020/4/12 17:00:00</c:v>
                </c:pt>
                <c:pt idx="450">
                  <c:v>2020/4/12 18:00:00</c:v>
                </c:pt>
                <c:pt idx="451">
                  <c:v>2020/4/12 19:00:00</c:v>
                </c:pt>
                <c:pt idx="452">
                  <c:v>2020/4/12 20:00:00</c:v>
                </c:pt>
                <c:pt idx="453">
                  <c:v>2020/4/12 21:00:00</c:v>
                </c:pt>
                <c:pt idx="454">
                  <c:v>2020/4/12 22:00:00</c:v>
                </c:pt>
                <c:pt idx="455">
                  <c:v>2020/4/12 23:00:00</c:v>
                </c:pt>
                <c:pt idx="456">
                  <c:v>2020/4/13 0:00:00</c:v>
                </c:pt>
                <c:pt idx="457">
                  <c:v>2020/4/13 1:00:00</c:v>
                </c:pt>
                <c:pt idx="458">
                  <c:v>2020/4/13 2:00:00</c:v>
                </c:pt>
                <c:pt idx="459">
                  <c:v>2020/4/13 3:00:00</c:v>
                </c:pt>
                <c:pt idx="460">
                  <c:v>2020/4/13 4:00:00</c:v>
                </c:pt>
                <c:pt idx="461">
                  <c:v>2020/4/13 5:00:00</c:v>
                </c:pt>
                <c:pt idx="462">
                  <c:v>2020/4/13 6:00:00</c:v>
                </c:pt>
                <c:pt idx="463">
                  <c:v>2020/4/13 7:00:00</c:v>
                </c:pt>
                <c:pt idx="464">
                  <c:v>2020/4/13 8:00:00</c:v>
                </c:pt>
                <c:pt idx="465">
                  <c:v>2020/4/13 9:00:00</c:v>
                </c:pt>
                <c:pt idx="466">
                  <c:v>2020/4/13 10:00:00</c:v>
                </c:pt>
                <c:pt idx="467">
                  <c:v>2020/4/13 11:00:00</c:v>
                </c:pt>
                <c:pt idx="468">
                  <c:v>2020/4/13 12:00:00</c:v>
                </c:pt>
                <c:pt idx="469">
                  <c:v>2020/4/13 13:00:00</c:v>
                </c:pt>
                <c:pt idx="470">
                  <c:v>2020/4/13 14:00:00</c:v>
                </c:pt>
                <c:pt idx="471">
                  <c:v>2020/4/13 15:00:00</c:v>
                </c:pt>
                <c:pt idx="472">
                  <c:v>2020/4/13 16:00:00</c:v>
                </c:pt>
                <c:pt idx="473">
                  <c:v>2020/4/13 17:00:00</c:v>
                </c:pt>
                <c:pt idx="474">
                  <c:v>2020/4/13 18:00:00</c:v>
                </c:pt>
                <c:pt idx="475">
                  <c:v>2020/4/13 19:00:00</c:v>
                </c:pt>
                <c:pt idx="476">
                  <c:v>2020/4/13 20:00:00</c:v>
                </c:pt>
                <c:pt idx="477">
                  <c:v>2020/4/13 21:00:00</c:v>
                </c:pt>
                <c:pt idx="478">
                  <c:v>2020/4/13 22:00:00</c:v>
                </c:pt>
                <c:pt idx="479">
                  <c:v>2020/4/13 23:00:00</c:v>
                </c:pt>
                <c:pt idx="480">
                  <c:v>2020/4/14 0:00:00</c:v>
                </c:pt>
                <c:pt idx="481">
                  <c:v>2020/4/14 1:00:00</c:v>
                </c:pt>
                <c:pt idx="482">
                  <c:v>2020/4/14 2:00:00</c:v>
                </c:pt>
                <c:pt idx="483">
                  <c:v>2020/4/14 3:00:00</c:v>
                </c:pt>
                <c:pt idx="484">
                  <c:v>2020/4/14 4:00:00</c:v>
                </c:pt>
                <c:pt idx="485">
                  <c:v>2020/4/14 5:00:00</c:v>
                </c:pt>
                <c:pt idx="486">
                  <c:v>2020/4/14 6:00:00</c:v>
                </c:pt>
                <c:pt idx="487">
                  <c:v>2020/4/14 7:00:00</c:v>
                </c:pt>
                <c:pt idx="488">
                  <c:v>2020/4/14 8:00:00</c:v>
                </c:pt>
                <c:pt idx="489">
                  <c:v>2020/4/14 9:00:00</c:v>
                </c:pt>
                <c:pt idx="490">
                  <c:v>2020/4/14 10:00:00</c:v>
                </c:pt>
                <c:pt idx="491">
                  <c:v>2020/4/14 11:00:00</c:v>
                </c:pt>
                <c:pt idx="492">
                  <c:v>2020/4/14 12:00:00</c:v>
                </c:pt>
                <c:pt idx="493">
                  <c:v>2020/4/14 13:00:00</c:v>
                </c:pt>
                <c:pt idx="494">
                  <c:v>2020/4/14 14:00:00</c:v>
                </c:pt>
                <c:pt idx="495">
                  <c:v>2020/4/14 15:00:00</c:v>
                </c:pt>
                <c:pt idx="496">
                  <c:v>2020/4/14 16:00:00</c:v>
                </c:pt>
                <c:pt idx="497">
                  <c:v>2020/4/14 17:00:00</c:v>
                </c:pt>
                <c:pt idx="498">
                  <c:v>2020/4/14 18:00:00</c:v>
                </c:pt>
                <c:pt idx="499">
                  <c:v>2020/4/14 19:00:00</c:v>
                </c:pt>
                <c:pt idx="500">
                  <c:v>2020/4/14 20:00:00</c:v>
                </c:pt>
                <c:pt idx="501">
                  <c:v>2020/4/14 21:00:00</c:v>
                </c:pt>
                <c:pt idx="502">
                  <c:v>2020/4/14 22:00:00</c:v>
                </c:pt>
                <c:pt idx="503">
                  <c:v>2020/4/14 23:00:00</c:v>
                </c:pt>
                <c:pt idx="504">
                  <c:v>2020/4/15 0:00:00</c:v>
                </c:pt>
                <c:pt idx="505">
                  <c:v>2020/4/15 1:00:00</c:v>
                </c:pt>
                <c:pt idx="506">
                  <c:v>2020/4/15 2:00:00</c:v>
                </c:pt>
                <c:pt idx="507">
                  <c:v>2020/4/15 3:00:00</c:v>
                </c:pt>
                <c:pt idx="508">
                  <c:v>2020/4/15 4:00:00</c:v>
                </c:pt>
                <c:pt idx="509">
                  <c:v>2020/4/15 5:00:00</c:v>
                </c:pt>
                <c:pt idx="510">
                  <c:v>2020/4/15 6:00:00</c:v>
                </c:pt>
                <c:pt idx="511">
                  <c:v>2020/4/15 7:00:00</c:v>
                </c:pt>
                <c:pt idx="512">
                  <c:v>2020/4/15 8:00:00</c:v>
                </c:pt>
                <c:pt idx="513">
                  <c:v>2020/4/15 9:00:00</c:v>
                </c:pt>
                <c:pt idx="514">
                  <c:v>2020/4/15 10:00:00</c:v>
                </c:pt>
                <c:pt idx="515">
                  <c:v>2020/4/15 11:00:00</c:v>
                </c:pt>
                <c:pt idx="516">
                  <c:v>2020/4/15 12:00:00</c:v>
                </c:pt>
                <c:pt idx="517">
                  <c:v>2020/4/15 13:00:00</c:v>
                </c:pt>
                <c:pt idx="518">
                  <c:v>2020/4/15 14:00:00</c:v>
                </c:pt>
                <c:pt idx="519">
                  <c:v>2020/4/15 15:00:00</c:v>
                </c:pt>
                <c:pt idx="520">
                  <c:v>2020/4/15 16:00:00</c:v>
                </c:pt>
                <c:pt idx="521">
                  <c:v>2020/4/15 17:00:00</c:v>
                </c:pt>
                <c:pt idx="522">
                  <c:v>2020/4/15 18:00:00</c:v>
                </c:pt>
                <c:pt idx="523">
                  <c:v>2020/4/15 19:00:00</c:v>
                </c:pt>
                <c:pt idx="524">
                  <c:v>2020/4/15 20:00:00</c:v>
                </c:pt>
                <c:pt idx="525">
                  <c:v>2020/4/15 21:00:00</c:v>
                </c:pt>
                <c:pt idx="526">
                  <c:v>2020/4/15 22:00:00</c:v>
                </c:pt>
                <c:pt idx="527">
                  <c:v>2020/4/15 23:00:00</c:v>
                </c:pt>
                <c:pt idx="528">
                  <c:v>2020/4/16 0:00:00</c:v>
                </c:pt>
                <c:pt idx="529">
                  <c:v>2020/4/16 1:00:00</c:v>
                </c:pt>
                <c:pt idx="530">
                  <c:v>2020/4/16 2:00:00</c:v>
                </c:pt>
                <c:pt idx="531">
                  <c:v>2020/4/16 3:00:00</c:v>
                </c:pt>
                <c:pt idx="532">
                  <c:v>2020/4/16 4:00:00</c:v>
                </c:pt>
                <c:pt idx="533">
                  <c:v>2020/4/16 5:00:00</c:v>
                </c:pt>
                <c:pt idx="534">
                  <c:v>2020/4/16 6:00:00</c:v>
                </c:pt>
                <c:pt idx="535">
                  <c:v>2020/4/16 7:00:00</c:v>
                </c:pt>
                <c:pt idx="536">
                  <c:v>2020/4/16 8:00:00</c:v>
                </c:pt>
                <c:pt idx="537">
                  <c:v>2020/4/16 9:00:00</c:v>
                </c:pt>
                <c:pt idx="538">
                  <c:v>2020/4/16 10:00:00</c:v>
                </c:pt>
                <c:pt idx="539">
                  <c:v>2020/4/16 11:00:00</c:v>
                </c:pt>
                <c:pt idx="540">
                  <c:v>2020/4/16 12:00:00</c:v>
                </c:pt>
                <c:pt idx="541">
                  <c:v>2020/4/16 13:00:00</c:v>
                </c:pt>
                <c:pt idx="542">
                  <c:v>2020/4/16 14:00:00</c:v>
                </c:pt>
                <c:pt idx="543">
                  <c:v>2020/4/16 15:00:00</c:v>
                </c:pt>
                <c:pt idx="544">
                  <c:v>2020/4/16 16:00:00</c:v>
                </c:pt>
                <c:pt idx="545">
                  <c:v>2020/4/16 17:00:00</c:v>
                </c:pt>
                <c:pt idx="546">
                  <c:v>2020/4/16 18:00:00</c:v>
                </c:pt>
                <c:pt idx="547">
                  <c:v>2020/4/16 19:00:00</c:v>
                </c:pt>
                <c:pt idx="548">
                  <c:v>2020/4/16 20:00:00</c:v>
                </c:pt>
                <c:pt idx="549">
                  <c:v>2020/4/16 21:00:00</c:v>
                </c:pt>
                <c:pt idx="550">
                  <c:v>2020/4/16 22:00:00</c:v>
                </c:pt>
                <c:pt idx="551">
                  <c:v>2020/4/16 23:00:00</c:v>
                </c:pt>
                <c:pt idx="552">
                  <c:v>2020/4/17 0:00:00</c:v>
                </c:pt>
                <c:pt idx="553">
                  <c:v>2020/4/17 1:00:00</c:v>
                </c:pt>
                <c:pt idx="554">
                  <c:v>2020/4/17 2:00:00</c:v>
                </c:pt>
                <c:pt idx="555">
                  <c:v>2020/4/17 3:00:00</c:v>
                </c:pt>
                <c:pt idx="556">
                  <c:v>2020/4/17 4:00:00</c:v>
                </c:pt>
                <c:pt idx="557">
                  <c:v>2020/4/17 5:00:00</c:v>
                </c:pt>
                <c:pt idx="558">
                  <c:v>2020/4/17 6:00:00</c:v>
                </c:pt>
                <c:pt idx="559">
                  <c:v>2020/4/17 7:00:00</c:v>
                </c:pt>
                <c:pt idx="560">
                  <c:v>2020/4/17 8:00:00</c:v>
                </c:pt>
                <c:pt idx="561">
                  <c:v>2020/4/17 9:00:00</c:v>
                </c:pt>
                <c:pt idx="562">
                  <c:v>2020/4/17 10:00:00</c:v>
                </c:pt>
                <c:pt idx="563">
                  <c:v>2020/4/17 11:00:00</c:v>
                </c:pt>
                <c:pt idx="564">
                  <c:v>2020/4/17 12:00:00</c:v>
                </c:pt>
                <c:pt idx="565">
                  <c:v>2020/4/17 13:00:00</c:v>
                </c:pt>
                <c:pt idx="566">
                  <c:v>2020/4/17 14:00:00</c:v>
                </c:pt>
                <c:pt idx="567">
                  <c:v>2020/4/17 15:00:00</c:v>
                </c:pt>
                <c:pt idx="568">
                  <c:v>2020/4/17 16:00:00</c:v>
                </c:pt>
                <c:pt idx="569">
                  <c:v>2020/4/17 17:00:00</c:v>
                </c:pt>
                <c:pt idx="570">
                  <c:v>2020/4/17 18:00:00</c:v>
                </c:pt>
                <c:pt idx="571">
                  <c:v>2020/4/17 19:00:00</c:v>
                </c:pt>
                <c:pt idx="572">
                  <c:v>2020/4/17 20:00:00</c:v>
                </c:pt>
                <c:pt idx="573">
                  <c:v>2020/4/17 21:00:00</c:v>
                </c:pt>
                <c:pt idx="574">
                  <c:v>2020/4/17 22:00:00</c:v>
                </c:pt>
                <c:pt idx="575">
                  <c:v>2020/4/17 23:00:00</c:v>
                </c:pt>
                <c:pt idx="576">
                  <c:v>2020/4/18 0:00:00</c:v>
                </c:pt>
                <c:pt idx="577">
                  <c:v>2020/4/18 1:00:00</c:v>
                </c:pt>
                <c:pt idx="578">
                  <c:v>2020/4/18 2:00:00</c:v>
                </c:pt>
                <c:pt idx="579">
                  <c:v>2020/4/18 3:00:00</c:v>
                </c:pt>
                <c:pt idx="580">
                  <c:v>2020/4/18 4:00:00</c:v>
                </c:pt>
                <c:pt idx="581">
                  <c:v>2020/4/18 5:00:00</c:v>
                </c:pt>
                <c:pt idx="582">
                  <c:v>2020/4/18 6:00:00</c:v>
                </c:pt>
                <c:pt idx="583">
                  <c:v>2020/4/18 7:00:00</c:v>
                </c:pt>
                <c:pt idx="584">
                  <c:v>2020/4/18 8:00:00</c:v>
                </c:pt>
                <c:pt idx="585">
                  <c:v>2020/4/18 9:00:00</c:v>
                </c:pt>
                <c:pt idx="586">
                  <c:v>2020/4/18 10:00:00</c:v>
                </c:pt>
                <c:pt idx="587">
                  <c:v>2020/4/18 11:00:00</c:v>
                </c:pt>
                <c:pt idx="588">
                  <c:v>2020/4/18 12:00:00</c:v>
                </c:pt>
                <c:pt idx="589">
                  <c:v>2020/4/18 13:00:00</c:v>
                </c:pt>
                <c:pt idx="590">
                  <c:v>2020/4/18 14:00:00</c:v>
                </c:pt>
                <c:pt idx="591">
                  <c:v>2020/4/18 15:00:00</c:v>
                </c:pt>
                <c:pt idx="592">
                  <c:v>2020/4/18 16:00:00</c:v>
                </c:pt>
                <c:pt idx="593">
                  <c:v>2020/4/18 17:00:00</c:v>
                </c:pt>
                <c:pt idx="594">
                  <c:v>2020/4/18 18:00:00</c:v>
                </c:pt>
                <c:pt idx="595">
                  <c:v>2020/4/18 19:00:00</c:v>
                </c:pt>
                <c:pt idx="596">
                  <c:v>2020/4/18 20:00:00</c:v>
                </c:pt>
                <c:pt idx="597">
                  <c:v>2020/4/18 21:00:00</c:v>
                </c:pt>
                <c:pt idx="598">
                  <c:v>2020/4/18 22:00:00</c:v>
                </c:pt>
                <c:pt idx="599">
                  <c:v>2020/4/18 23:00:00</c:v>
                </c:pt>
                <c:pt idx="600">
                  <c:v>2020/4/19 0:00:00</c:v>
                </c:pt>
                <c:pt idx="601">
                  <c:v>2020/4/19 1:00:00</c:v>
                </c:pt>
                <c:pt idx="602">
                  <c:v>2020/4/19 2:00:00</c:v>
                </c:pt>
                <c:pt idx="603">
                  <c:v>2020/4/19 3:00:00</c:v>
                </c:pt>
                <c:pt idx="604">
                  <c:v>2020/4/19 4:00:00</c:v>
                </c:pt>
                <c:pt idx="605">
                  <c:v>2020/4/19 5:00:00</c:v>
                </c:pt>
                <c:pt idx="606">
                  <c:v>2020/4/19 6:00:00</c:v>
                </c:pt>
                <c:pt idx="607">
                  <c:v>2020/4/19 7:00:00</c:v>
                </c:pt>
                <c:pt idx="608">
                  <c:v>2020/4/19 8:00:00</c:v>
                </c:pt>
                <c:pt idx="609">
                  <c:v>2020/4/19 9:00:00</c:v>
                </c:pt>
                <c:pt idx="610">
                  <c:v>2020/4/19 10:00:00</c:v>
                </c:pt>
                <c:pt idx="611">
                  <c:v>2020/4/19 11:00:00</c:v>
                </c:pt>
                <c:pt idx="612">
                  <c:v>2020/4/19 12:00:00</c:v>
                </c:pt>
                <c:pt idx="613">
                  <c:v>2020/4/19 13:00:00</c:v>
                </c:pt>
                <c:pt idx="614">
                  <c:v>2020/4/19 14:00:00</c:v>
                </c:pt>
                <c:pt idx="615">
                  <c:v>2020/4/19 15:00:00</c:v>
                </c:pt>
                <c:pt idx="616">
                  <c:v>2020/4/19 16:00:00</c:v>
                </c:pt>
                <c:pt idx="617">
                  <c:v>2020/4/19 17:00:00</c:v>
                </c:pt>
                <c:pt idx="618">
                  <c:v>2020/4/19 18:00:00</c:v>
                </c:pt>
                <c:pt idx="619">
                  <c:v>2020/4/19 19:00:00</c:v>
                </c:pt>
                <c:pt idx="620">
                  <c:v>2020/4/19 20:00:00</c:v>
                </c:pt>
                <c:pt idx="621">
                  <c:v>2020/4/19 21:00:00</c:v>
                </c:pt>
                <c:pt idx="622">
                  <c:v>2020/4/19 22:00:00</c:v>
                </c:pt>
                <c:pt idx="623">
                  <c:v>2020/4/19 23:00:00</c:v>
                </c:pt>
                <c:pt idx="624">
                  <c:v>2020/4/20 0:00:00</c:v>
                </c:pt>
                <c:pt idx="625">
                  <c:v>2020/4/20 1:00:00</c:v>
                </c:pt>
                <c:pt idx="626">
                  <c:v>2020/4/20 2:00:00</c:v>
                </c:pt>
                <c:pt idx="627">
                  <c:v>2020/4/20 3:00:00</c:v>
                </c:pt>
                <c:pt idx="628">
                  <c:v>2020/4/20 4:00:00</c:v>
                </c:pt>
                <c:pt idx="629">
                  <c:v>2020/4/20 5:00:00</c:v>
                </c:pt>
                <c:pt idx="630">
                  <c:v>2020/4/20 6:00:00</c:v>
                </c:pt>
                <c:pt idx="631">
                  <c:v>2020/4/20 7:00:00</c:v>
                </c:pt>
                <c:pt idx="632">
                  <c:v>2020/4/20 8:00:00</c:v>
                </c:pt>
                <c:pt idx="633">
                  <c:v>2020/4/20 9:00:00</c:v>
                </c:pt>
                <c:pt idx="634">
                  <c:v>2020/4/20 10:00:00</c:v>
                </c:pt>
                <c:pt idx="635">
                  <c:v>2020/4/20 11:00:00</c:v>
                </c:pt>
                <c:pt idx="636">
                  <c:v>2020/4/20 12:00:00</c:v>
                </c:pt>
                <c:pt idx="637">
                  <c:v>2020/4/20 13:00:00</c:v>
                </c:pt>
                <c:pt idx="638">
                  <c:v>2020/4/20 14:00:00</c:v>
                </c:pt>
                <c:pt idx="639">
                  <c:v>2020/4/20 15:00:00</c:v>
                </c:pt>
                <c:pt idx="640">
                  <c:v>2020/4/20 16:00:00</c:v>
                </c:pt>
                <c:pt idx="641">
                  <c:v>2020/4/20 17:00:00</c:v>
                </c:pt>
                <c:pt idx="642">
                  <c:v>2020/4/20 18:00:00</c:v>
                </c:pt>
                <c:pt idx="643">
                  <c:v>2020/4/20 19:00:00</c:v>
                </c:pt>
                <c:pt idx="644">
                  <c:v>2020/4/20 20:00:00</c:v>
                </c:pt>
                <c:pt idx="645">
                  <c:v>2020/4/20 21:00:00</c:v>
                </c:pt>
                <c:pt idx="646">
                  <c:v>2020/4/20 22:00:00</c:v>
                </c:pt>
                <c:pt idx="647">
                  <c:v>2020/4/20 23:00:00</c:v>
                </c:pt>
                <c:pt idx="648">
                  <c:v>2020/4/21 0:00:00</c:v>
                </c:pt>
                <c:pt idx="649">
                  <c:v>2020/4/21 1:00:00</c:v>
                </c:pt>
                <c:pt idx="650">
                  <c:v>2020/4/21 2:00:00</c:v>
                </c:pt>
                <c:pt idx="651">
                  <c:v>2020/4/21 3:00:00</c:v>
                </c:pt>
                <c:pt idx="652">
                  <c:v>2020/4/21 4:00:00</c:v>
                </c:pt>
                <c:pt idx="653">
                  <c:v>2020/4/21 5:00:00</c:v>
                </c:pt>
                <c:pt idx="654">
                  <c:v>2020/4/21 6:00:00</c:v>
                </c:pt>
                <c:pt idx="655">
                  <c:v>2020/4/21 7:00:00</c:v>
                </c:pt>
                <c:pt idx="656">
                  <c:v>2020/4/21 8:00:00</c:v>
                </c:pt>
                <c:pt idx="657">
                  <c:v>2020/4/21 9:00:00</c:v>
                </c:pt>
                <c:pt idx="658">
                  <c:v>2020/4/21 10:00:00</c:v>
                </c:pt>
                <c:pt idx="659">
                  <c:v>2020/4/21 11:00:00</c:v>
                </c:pt>
                <c:pt idx="660">
                  <c:v>2020/4/21 12:00:00</c:v>
                </c:pt>
                <c:pt idx="661">
                  <c:v>2020/4/21 13:00:00</c:v>
                </c:pt>
                <c:pt idx="662">
                  <c:v>2020/4/21 14:00:00</c:v>
                </c:pt>
                <c:pt idx="663">
                  <c:v>2020/4/21 15:00:00</c:v>
                </c:pt>
                <c:pt idx="664">
                  <c:v>2020/4/21 16:00:00</c:v>
                </c:pt>
                <c:pt idx="665">
                  <c:v>2020/4/21 17:00:00</c:v>
                </c:pt>
                <c:pt idx="666">
                  <c:v>2020/4/21 18:00:00</c:v>
                </c:pt>
                <c:pt idx="667">
                  <c:v>2020/4/21 19:00:00</c:v>
                </c:pt>
                <c:pt idx="668">
                  <c:v>2020/4/21 20:00:00</c:v>
                </c:pt>
                <c:pt idx="669">
                  <c:v>2020/4/21 21:00:00</c:v>
                </c:pt>
                <c:pt idx="670">
                  <c:v>2020/4/21 22:00:00</c:v>
                </c:pt>
                <c:pt idx="671">
                  <c:v>2020/4/21 23:00:00</c:v>
                </c:pt>
                <c:pt idx="672">
                  <c:v>2020/4/22 0:00:00</c:v>
                </c:pt>
                <c:pt idx="673">
                  <c:v>2020/4/22 1:00:00</c:v>
                </c:pt>
                <c:pt idx="674">
                  <c:v>2020/4/22 2:00:00</c:v>
                </c:pt>
                <c:pt idx="675">
                  <c:v>2020/4/22 3:00:00</c:v>
                </c:pt>
                <c:pt idx="676">
                  <c:v>2020/4/22 4:00:00</c:v>
                </c:pt>
                <c:pt idx="677">
                  <c:v>2020/4/22 5:00:00</c:v>
                </c:pt>
                <c:pt idx="678">
                  <c:v>2020/4/22 6:00:00</c:v>
                </c:pt>
                <c:pt idx="679">
                  <c:v>2020/4/22 7:00:00</c:v>
                </c:pt>
                <c:pt idx="680">
                  <c:v>2020/4/22 8:00:00</c:v>
                </c:pt>
                <c:pt idx="681">
                  <c:v>2020/4/22 9:00:00</c:v>
                </c:pt>
                <c:pt idx="682">
                  <c:v>2020/4/22 10:00:00</c:v>
                </c:pt>
                <c:pt idx="683">
                  <c:v>2020/4/22 11:00:00</c:v>
                </c:pt>
                <c:pt idx="684">
                  <c:v>2020/4/22 12:00:00</c:v>
                </c:pt>
                <c:pt idx="685">
                  <c:v>2020/4/22 13:00:00</c:v>
                </c:pt>
                <c:pt idx="686">
                  <c:v>2020/4/22 14:00:00</c:v>
                </c:pt>
                <c:pt idx="687">
                  <c:v>2020/4/22 15:00:00</c:v>
                </c:pt>
                <c:pt idx="688">
                  <c:v>2020/4/22 16:00:00</c:v>
                </c:pt>
                <c:pt idx="689">
                  <c:v>2020/4/22 17:00:00</c:v>
                </c:pt>
                <c:pt idx="690">
                  <c:v>2020/4/22 18:00:00</c:v>
                </c:pt>
                <c:pt idx="691">
                  <c:v>2020/4/22 19:00:00</c:v>
                </c:pt>
                <c:pt idx="692">
                  <c:v>2020/4/22 20:00:00</c:v>
                </c:pt>
                <c:pt idx="693">
                  <c:v>2020/4/22 21:00:00</c:v>
                </c:pt>
                <c:pt idx="694">
                  <c:v>2020/4/22 22:00:00</c:v>
                </c:pt>
                <c:pt idx="695">
                  <c:v>2020/4/22 23:00:00</c:v>
                </c:pt>
                <c:pt idx="696">
                  <c:v>2020/4/23 0:00:00</c:v>
                </c:pt>
                <c:pt idx="697">
                  <c:v>2020/4/23 1:00:00</c:v>
                </c:pt>
                <c:pt idx="698">
                  <c:v>2020/4/23 2:00:00</c:v>
                </c:pt>
                <c:pt idx="699">
                  <c:v>2020/4/23 3:00:00</c:v>
                </c:pt>
                <c:pt idx="700">
                  <c:v>2020/4/23 4:00:00</c:v>
                </c:pt>
                <c:pt idx="701">
                  <c:v>2020/4/23 5:00:00</c:v>
                </c:pt>
                <c:pt idx="702">
                  <c:v>2020/4/23 6:00:00</c:v>
                </c:pt>
                <c:pt idx="703">
                  <c:v>2020/4/23 7:00:00</c:v>
                </c:pt>
                <c:pt idx="704">
                  <c:v>2020/4/23 8:00:00</c:v>
                </c:pt>
                <c:pt idx="705">
                  <c:v>2020/4/23 9:00:00</c:v>
                </c:pt>
                <c:pt idx="706">
                  <c:v>2020/4/23 10:00:00</c:v>
                </c:pt>
                <c:pt idx="707">
                  <c:v>2020/4/23 11:00:00</c:v>
                </c:pt>
                <c:pt idx="708">
                  <c:v>2020/4/23 12:00:00</c:v>
                </c:pt>
                <c:pt idx="709">
                  <c:v>2020/4/23 13:00:00</c:v>
                </c:pt>
                <c:pt idx="710">
                  <c:v>2020/4/23 14:00:00</c:v>
                </c:pt>
                <c:pt idx="711">
                  <c:v>2020/4/23 15:00:00</c:v>
                </c:pt>
                <c:pt idx="712">
                  <c:v>2020/4/23 16:00:00</c:v>
                </c:pt>
                <c:pt idx="713">
                  <c:v>2020/4/23 17:00:00</c:v>
                </c:pt>
                <c:pt idx="714">
                  <c:v>2020/4/23 18:00:00</c:v>
                </c:pt>
                <c:pt idx="715">
                  <c:v>2020/4/23 19:00:00</c:v>
                </c:pt>
                <c:pt idx="716">
                  <c:v>2020/4/23 20:00:00</c:v>
                </c:pt>
                <c:pt idx="717">
                  <c:v>2020/4/23 21:00:00</c:v>
                </c:pt>
                <c:pt idx="718">
                  <c:v>2020/4/23 22:00:00</c:v>
                </c:pt>
                <c:pt idx="719">
                  <c:v>2020/4/23 23:00:00</c:v>
                </c:pt>
                <c:pt idx="720">
                  <c:v>2020/4/24 0:00:00</c:v>
                </c:pt>
                <c:pt idx="721">
                  <c:v>2020/4/24 1:00:00</c:v>
                </c:pt>
                <c:pt idx="722">
                  <c:v>2020/4/24 2:00:00</c:v>
                </c:pt>
                <c:pt idx="723">
                  <c:v>2020/4/24 3:00:00</c:v>
                </c:pt>
                <c:pt idx="724">
                  <c:v>2020/4/24 4:00:00</c:v>
                </c:pt>
                <c:pt idx="725">
                  <c:v>2020/4/24 5:00:00</c:v>
                </c:pt>
                <c:pt idx="726">
                  <c:v>2020/4/24 6:00:00</c:v>
                </c:pt>
                <c:pt idx="727">
                  <c:v>2020/4/24 7:00:00</c:v>
                </c:pt>
                <c:pt idx="728">
                  <c:v>2020/4/24 8:00:00</c:v>
                </c:pt>
                <c:pt idx="729">
                  <c:v>2020/4/24 9:00:00</c:v>
                </c:pt>
                <c:pt idx="730">
                  <c:v>2020/4/24 10:00:00</c:v>
                </c:pt>
                <c:pt idx="731">
                  <c:v>2020/4/24 11:00:00</c:v>
                </c:pt>
                <c:pt idx="732">
                  <c:v>2020/4/24 12:00:00</c:v>
                </c:pt>
                <c:pt idx="733">
                  <c:v>2020/4/24 13:00:00</c:v>
                </c:pt>
                <c:pt idx="734">
                  <c:v>2020/4/24 14:00:00</c:v>
                </c:pt>
                <c:pt idx="735">
                  <c:v>2020/4/24 15:00:00</c:v>
                </c:pt>
                <c:pt idx="736">
                  <c:v>2020/4/24 16:00:00</c:v>
                </c:pt>
                <c:pt idx="737">
                  <c:v>2020/4/24 17:00:00</c:v>
                </c:pt>
                <c:pt idx="738">
                  <c:v>2020/4/24 18:00:00</c:v>
                </c:pt>
                <c:pt idx="739">
                  <c:v>2020/4/24 19:00:00</c:v>
                </c:pt>
                <c:pt idx="740">
                  <c:v>2020/4/24 20:00:00</c:v>
                </c:pt>
                <c:pt idx="741">
                  <c:v>2020/4/24 21:00:00</c:v>
                </c:pt>
                <c:pt idx="742">
                  <c:v>2020/4/24 22:00:00</c:v>
                </c:pt>
                <c:pt idx="743">
                  <c:v>2020/4/24 23:00:00</c:v>
                </c:pt>
                <c:pt idx="744">
                  <c:v>2020/4/25 0:00:00</c:v>
                </c:pt>
                <c:pt idx="745">
                  <c:v>2020/4/25 1:00:00</c:v>
                </c:pt>
                <c:pt idx="746">
                  <c:v>2020/4/25 2:00:00</c:v>
                </c:pt>
                <c:pt idx="747">
                  <c:v>2020/4/25 3:00:00</c:v>
                </c:pt>
                <c:pt idx="748">
                  <c:v>2020/4/25 4:00:00</c:v>
                </c:pt>
                <c:pt idx="749">
                  <c:v>2020/4/25 5:00:00</c:v>
                </c:pt>
                <c:pt idx="750">
                  <c:v>2020/4/25 6:00:00</c:v>
                </c:pt>
                <c:pt idx="751">
                  <c:v>2020/4/25 7:00:00</c:v>
                </c:pt>
                <c:pt idx="752">
                  <c:v>2020/4/25 8:00:00</c:v>
                </c:pt>
                <c:pt idx="753">
                  <c:v>2020/4/25 9:00:00</c:v>
                </c:pt>
                <c:pt idx="754">
                  <c:v>2020/4/25 10:00:00</c:v>
                </c:pt>
                <c:pt idx="755">
                  <c:v>2020/4/25 11:00:00</c:v>
                </c:pt>
                <c:pt idx="756">
                  <c:v>2020/4/25 12:00:00</c:v>
                </c:pt>
                <c:pt idx="757">
                  <c:v>2020/4/25 13:00:00</c:v>
                </c:pt>
                <c:pt idx="758">
                  <c:v>2020/4/25 14:00:00</c:v>
                </c:pt>
                <c:pt idx="759">
                  <c:v>2020/4/25 15:00:00</c:v>
                </c:pt>
                <c:pt idx="760">
                  <c:v>2020/4/25 16:00:00</c:v>
                </c:pt>
                <c:pt idx="761">
                  <c:v>2020/4/25 17:00:00</c:v>
                </c:pt>
                <c:pt idx="762">
                  <c:v>2020/4/25 18:00:00</c:v>
                </c:pt>
                <c:pt idx="763">
                  <c:v>2020/4/25 19:00:00</c:v>
                </c:pt>
                <c:pt idx="764">
                  <c:v>2020/4/25 20:00:00</c:v>
                </c:pt>
                <c:pt idx="765">
                  <c:v>2020/4/25 21:00:00</c:v>
                </c:pt>
                <c:pt idx="766">
                  <c:v>2020/4/25 22:00:00</c:v>
                </c:pt>
                <c:pt idx="767">
                  <c:v>2020/4/25 23:00:00</c:v>
                </c:pt>
                <c:pt idx="768">
                  <c:v>2020/4/26 0:00:00</c:v>
                </c:pt>
                <c:pt idx="769">
                  <c:v>2020/4/26 1:00:00</c:v>
                </c:pt>
                <c:pt idx="770">
                  <c:v>2020/4/26 2:00:00</c:v>
                </c:pt>
                <c:pt idx="771">
                  <c:v>2020/4/26 3:00:00</c:v>
                </c:pt>
                <c:pt idx="772">
                  <c:v>2020/4/26 4:00:00</c:v>
                </c:pt>
                <c:pt idx="773">
                  <c:v>2020/4/26 5:00:00</c:v>
                </c:pt>
                <c:pt idx="774">
                  <c:v>2020/4/26 6:00:00</c:v>
                </c:pt>
                <c:pt idx="775">
                  <c:v>2020/4/26 7:00:00</c:v>
                </c:pt>
                <c:pt idx="776">
                  <c:v>2020/4/26 8:00:00</c:v>
                </c:pt>
                <c:pt idx="777">
                  <c:v>2020/4/26 9:00:00</c:v>
                </c:pt>
                <c:pt idx="778">
                  <c:v>2020/4/26 10:00:00</c:v>
                </c:pt>
                <c:pt idx="779">
                  <c:v>2020/4/26 11:00:00</c:v>
                </c:pt>
                <c:pt idx="780">
                  <c:v>2020/4/26 12:00:00</c:v>
                </c:pt>
                <c:pt idx="781">
                  <c:v>2020/4/26 13:00:00</c:v>
                </c:pt>
                <c:pt idx="782">
                  <c:v>2020/4/26 14:00:00</c:v>
                </c:pt>
                <c:pt idx="783">
                  <c:v>2020/4/26 15:00:00</c:v>
                </c:pt>
                <c:pt idx="784">
                  <c:v>2020/4/26 16:00:00</c:v>
                </c:pt>
                <c:pt idx="785">
                  <c:v>2020/4/26 17:00:00</c:v>
                </c:pt>
                <c:pt idx="786">
                  <c:v>2020/4/26 18:00:00</c:v>
                </c:pt>
                <c:pt idx="787">
                  <c:v>2020/4/26 19:00:00</c:v>
                </c:pt>
                <c:pt idx="788">
                  <c:v>2020/4/26 20:00:00</c:v>
                </c:pt>
                <c:pt idx="789">
                  <c:v>2020/4/26 21:00:00</c:v>
                </c:pt>
                <c:pt idx="790">
                  <c:v>2020/4/26 22:00:00</c:v>
                </c:pt>
                <c:pt idx="791">
                  <c:v>2020/4/26 23:00:00</c:v>
                </c:pt>
                <c:pt idx="792">
                  <c:v>2020/4/27 0:00:00</c:v>
                </c:pt>
                <c:pt idx="793">
                  <c:v>2020/4/27 1:00:00</c:v>
                </c:pt>
                <c:pt idx="794">
                  <c:v>2020/4/27 2:00:00</c:v>
                </c:pt>
                <c:pt idx="795">
                  <c:v>2020/4/27 3:00:00</c:v>
                </c:pt>
                <c:pt idx="796">
                  <c:v>2020/4/27 4:00:00</c:v>
                </c:pt>
                <c:pt idx="797">
                  <c:v>2020/4/27 5:00:00</c:v>
                </c:pt>
                <c:pt idx="798">
                  <c:v>2020/4/27 6:00:00</c:v>
                </c:pt>
                <c:pt idx="799">
                  <c:v>2020/4/27 7:00:00</c:v>
                </c:pt>
                <c:pt idx="800">
                  <c:v>2020/4/27 8:00:00</c:v>
                </c:pt>
                <c:pt idx="801">
                  <c:v>2020/4/27 9:00:00</c:v>
                </c:pt>
                <c:pt idx="802">
                  <c:v>2020/4/27 10:00:00</c:v>
                </c:pt>
                <c:pt idx="803">
                  <c:v>2020/4/27 11:00:00</c:v>
                </c:pt>
                <c:pt idx="804">
                  <c:v>2020/4/27 12:00:00</c:v>
                </c:pt>
                <c:pt idx="805">
                  <c:v>2020/4/27 13:00:00</c:v>
                </c:pt>
                <c:pt idx="806">
                  <c:v>2020/4/27 14:00:00</c:v>
                </c:pt>
                <c:pt idx="807">
                  <c:v>2020/4/27 15:00:00</c:v>
                </c:pt>
                <c:pt idx="808">
                  <c:v>2020/4/27 16:00:00</c:v>
                </c:pt>
                <c:pt idx="809">
                  <c:v>2020/4/27 17:00:00</c:v>
                </c:pt>
                <c:pt idx="810">
                  <c:v>2020/4/27 18:00:00</c:v>
                </c:pt>
                <c:pt idx="811">
                  <c:v>2020/4/27 19:00:00</c:v>
                </c:pt>
                <c:pt idx="812">
                  <c:v>2020/4/27 20:00:00</c:v>
                </c:pt>
                <c:pt idx="813">
                  <c:v>2020/4/27 21:00:00</c:v>
                </c:pt>
                <c:pt idx="814">
                  <c:v>2020/4/27 22:00:00</c:v>
                </c:pt>
                <c:pt idx="815">
                  <c:v>2020/4/27 23:00:00</c:v>
                </c:pt>
                <c:pt idx="816">
                  <c:v>2020/4/28 0:00:00</c:v>
                </c:pt>
                <c:pt idx="817">
                  <c:v>2020/4/28 1:00:00</c:v>
                </c:pt>
                <c:pt idx="818">
                  <c:v>2020/4/28 2:00:00</c:v>
                </c:pt>
                <c:pt idx="819">
                  <c:v>2020/4/28 3:00:00</c:v>
                </c:pt>
                <c:pt idx="820">
                  <c:v>2020/4/28 4:00:00</c:v>
                </c:pt>
                <c:pt idx="821">
                  <c:v>2020/4/28 5:00:00</c:v>
                </c:pt>
                <c:pt idx="822">
                  <c:v>2020/4/28 6:00:00</c:v>
                </c:pt>
                <c:pt idx="823">
                  <c:v>2020/4/28 7:00:00</c:v>
                </c:pt>
                <c:pt idx="824">
                  <c:v>2020/4/28 8:00:00</c:v>
                </c:pt>
                <c:pt idx="825">
                  <c:v>2020/4/28 9:00:00</c:v>
                </c:pt>
                <c:pt idx="826">
                  <c:v>2020/4/28 10:00:00</c:v>
                </c:pt>
                <c:pt idx="827">
                  <c:v>2020/4/28 11:00:00</c:v>
                </c:pt>
                <c:pt idx="828">
                  <c:v>2020/4/28 12:00:00</c:v>
                </c:pt>
                <c:pt idx="829">
                  <c:v>2020/4/28 13:00:00</c:v>
                </c:pt>
                <c:pt idx="830">
                  <c:v>2020/4/28 14:00:00</c:v>
                </c:pt>
                <c:pt idx="831">
                  <c:v>2020/4/28 15:00:00</c:v>
                </c:pt>
                <c:pt idx="832">
                  <c:v>2020/4/28 16:00:00</c:v>
                </c:pt>
                <c:pt idx="833">
                  <c:v>2020/4/28 17:00:00</c:v>
                </c:pt>
                <c:pt idx="834">
                  <c:v>2020/4/28 18:00:00</c:v>
                </c:pt>
                <c:pt idx="835">
                  <c:v>2020/4/28 19:00:00</c:v>
                </c:pt>
                <c:pt idx="836">
                  <c:v>2020/4/28 20:00:00</c:v>
                </c:pt>
                <c:pt idx="837">
                  <c:v>2020/4/28 21:00:00</c:v>
                </c:pt>
                <c:pt idx="838">
                  <c:v>2020/4/28 22:00:00</c:v>
                </c:pt>
                <c:pt idx="839">
                  <c:v>2020/4/28 23:00:00</c:v>
                </c:pt>
                <c:pt idx="840">
                  <c:v>2020/4/29 0:00:00</c:v>
                </c:pt>
                <c:pt idx="841">
                  <c:v>2020/4/29 1:00:00</c:v>
                </c:pt>
                <c:pt idx="842">
                  <c:v>2020/4/29 2:00:00</c:v>
                </c:pt>
                <c:pt idx="843">
                  <c:v>2020/4/29 3:00:00</c:v>
                </c:pt>
                <c:pt idx="844">
                  <c:v>2020/4/29 4:00:00</c:v>
                </c:pt>
                <c:pt idx="845">
                  <c:v>2020/4/29 5:00:00</c:v>
                </c:pt>
                <c:pt idx="846">
                  <c:v>2020/4/29 6:00:00</c:v>
                </c:pt>
                <c:pt idx="847">
                  <c:v>2020/4/29 7:00:00</c:v>
                </c:pt>
                <c:pt idx="848">
                  <c:v>2020/4/29 8:00:00</c:v>
                </c:pt>
                <c:pt idx="849">
                  <c:v>2020/4/29 9:00:00</c:v>
                </c:pt>
                <c:pt idx="850">
                  <c:v>2020/4/29 10:00:00</c:v>
                </c:pt>
                <c:pt idx="851">
                  <c:v>2020/4/29 11:00:00</c:v>
                </c:pt>
                <c:pt idx="852">
                  <c:v>2020/4/29 12:00:00</c:v>
                </c:pt>
                <c:pt idx="853">
                  <c:v>2020/4/29 13:00:00</c:v>
                </c:pt>
                <c:pt idx="854">
                  <c:v>2020/4/29 14:00:00</c:v>
                </c:pt>
                <c:pt idx="855">
                  <c:v>2020/4/29 15:00:00</c:v>
                </c:pt>
                <c:pt idx="856">
                  <c:v>2020/4/29 16:00:00</c:v>
                </c:pt>
                <c:pt idx="857">
                  <c:v>2020/4/29 17:00:00</c:v>
                </c:pt>
                <c:pt idx="858">
                  <c:v>2020/4/29 18:00:00</c:v>
                </c:pt>
                <c:pt idx="859">
                  <c:v>2020/4/29 19:00:00</c:v>
                </c:pt>
                <c:pt idx="860">
                  <c:v>2020/4/29 20:00:00</c:v>
                </c:pt>
                <c:pt idx="861">
                  <c:v>2020/4/29 21:00:00</c:v>
                </c:pt>
                <c:pt idx="862">
                  <c:v>2020/4/29 22:00:00</c:v>
                </c:pt>
                <c:pt idx="863">
                  <c:v>2020/4/29 23:00:00</c:v>
                </c:pt>
                <c:pt idx="864">
                  <c:v>2020/4/30 0:00:00</c:v>
                </c:pt>
                <c:pt idx="865">
                  <c:v>2020/4/30 1:00:00</c:v>
                </c:pt>
                <c:pt idx="866">
                  <c:v>2020/4/30 2:00:00</c:v>
                </c:pt>
                <c:pt idx="867">
                  <c:v>2020/4/30 3:00:00</c:v>
                </c:pt>
                <c:pt idx="868">
                  <c:v>2020/4/30 4:00:00</c:v>
                </c:pt>
                <c:pt idx="869">
                  <c:v>2020/4/30 5:00:00</c:v>
                </c:pt>
                <c:pt idx="870">
                  <c:v>2020/4/30 6:00:00</c:v>
                </c:pt>
                <c:pt idx="871">
                  <c:v>2020/4/30 7:00:00</c:v>
                </c:pt>
                <c:pt idx="872">
                  <c:v>2020/4/30 8:00:00</c:v>
                </c:pt>
                <c:pt idx="873">
                  <c:v>2020/4/30 9:00:00</c:v>
                </c:pt>
                <c:pt idx="874">
                  <c:v>2020/4/30 10:00:00</c:v>
                </c:pt>
                <c:pt idx="875">
                  <c:v>2020/4/30 11:00:00</c:v>
                </c:pt>
                <c:pt idx="876">
                  <c:v>2020/4/30 12:00:00</c:v>
                </c:pt>
                <c:pt idx="877">
                  <c:v>2020/4/30 13:00:00</c:v>
                </c:pt>
                <c:pt idx="878">
                  <c:v>2020/4/30 14:00:00</c:v>
                </c:pt>
                <c:pt idx="879">
                  <c:v>2020/4/30 15:00:00</c:v>
                </c:pt>
                <c:pt idx="880">
                  <c:v>2020/4/30 16:00:00</c:v>
                </c:pt>
                <c:pt idx="881">
                  <c:v>2020/4/30 17:00:00</c:v>
                </c:pt>
                <c:pt idx="882">
                  <c:v>2020/4/30 18:00:00</c:v>
                </c:pt>
                <c:pt idx="883">
                  <c:v>2020/4/30 19:00:00</c:v>
                </c:pt>
                <c:pt idx="884">
                  <c:v>2020/4/30 20:00:00</c:v>
                </c:pt>
                <c:pt idx="885">
                  <c:v>2020/4/30 21:00:00</c:v>
                </c:pt>
                <c:pt idx="886">
                  <c:v>2020/4/30 22:00:00</c:v>
                </c:pt>
                <c:pt idx="887">
                  <c:v>2020/4/30 23:00:00</c:v>
                </c:pt>
              </c:strCache>
            </c:strRef>
          </c:xVal>
          <c:yVal>
            <c:numRef>
              <c:f>'RATING CURVE'!$D$2:$D$889</c:f>
              <c:numCache>
                <c:formatCode>0.00</c:formatCode>
                <c:ptCount val="888"/>
                <c:pt idx="0">
                  <c:v>375.46693899999997</c:v>
                </c:pt>
                <c:pt idx="1">
                  <c:v>375.490814</c:v>
                </c:pt>
                <c:pt idx="2">
                  <c:v>375.39531399999998</c:v>
                </c:pt>
                <c:pt idx="3">
                  <c:v>375.41918899999996</c:v>
                </c:pt>
                <c:pt idx="4">
                  <c:v>375.41918899999996</c:v>
                </c:pt>
                <c:pt idx="5">
                  <c:v>375.44306399999999</c:v>
                </c:pt>
                <c:pt idx="6">
                  <c:v>375.44306399999999</c:v>
                </c:pt>
                <c:pt idx="7">
                  <c:v>375.39531399999998</c:v>
                </c:pt>
                <c:pt idx="8">
                  <c:v>375.44306399999999</c:v>
                </c:pt>
                <c:pt idx="9">
                  <c:v>375.39531399999998</c:v>
                </c:pt>
                <c:pt idx="10">
                  <c:v>375.37143899999995</c:v>
                </c:pt>
                <c:pt idx="11">
                  <c:v>375.44306399999999</c:v>
                </c:pt>
                <c:pt idx="12">
                  <c:v>375.44306399999999</c:v>
                </c:pt>
                <c:pt idx="13">
                  <c:v>375.46693899999997</c:v>
                </c:pt>
                <c:pt idx="14">
                  <c:v>375.46693899999997</c:v>
                </c:pt>
                <c:pt idx="15">
                  <c:v>375.46693899999997</c:v>
                </c:pt>
                <c:pt idx="16">
                  <c:v>375.46693899999997</c:v>
                </c:pt>
                <c:pt idx="17">
                  <c:v>375.41918899999996</c:v>
                </c:pt>
                <c:pt idx="18">
                  <c:v>375.39531399999998</c:v>
                </c:pt>
                <c:pt idx="19">
                  <c:v>375.37143899999995</c:v>
                </c:pt>
                <c:pt idx="20">
                  <c:v>375.44306399999999</c:v>
                </c:pt>
                <c:pt idx="21">
                  <c:v>375.37143899999995</c:v>
                </c:pt>
                <c:pt idx="22">
                  <c:v>375.41918899999996</c:v>
                </c:pt>
                <c:pt idx="23">
                  <c:v>375.34756399999998</c:v>
                </c:pt>
                <c:pt idx="24">
                  <c:v>375.34756399999998</c:v>
                </c:pt>
                <c:pt idx="25">
                  <c:v>375.37143899999995</c:v>
                </c:pt>
                <c:pt idx="26">
                  <c:v>375.37143899999995</c:v>
                </c:pt>
                <c:pt idx="27">
                  <c:v>375.34756399999998</c:v>
                </c:pt>
                <c:pt idx="28">
                  <c:v>375.37143899999995</c:v>
                </c:pt>
                <c:pt idx="29">
                  <c:v>375.41918899999996</c:v>
                </c:pt>
                <c:pt idx="30">
                  <c:v>375.37143899999995</c:v>
                </c:pt>
                <c:pt idx="31">
                  <c:v>375.39531399999998</c:v>
                </c:pt>
                <c:pt idx="32">
                  <c:v>375.37143899999995</c:v>
                </c:pt>
                <c:pt idx="33">
                  <c:v>375.39531399999998</c:v>
                </c:pt>
                <c:pt idx="34">
                  <c:v>375.37143899999995</c:v>
                </c:pt>
                <c:pt idx="35">
                  <c:v>375.490814</c:v>
                </c:pt>
                <c:pt idx="36">
                  <c:v>375.37143899999995</c:v>
                </c:pt>
                <c:pt idx="37">
                  <c:v>375.41918899999996</c:v>
                </c:pt>
                <c:pt idx="38">
                  <c:v>375.37143899999995</c:v>
                </c:pt>
                <c:pt idx="39">
                  <c:v>375.37143899999995</c:v>
                </c:pt>
                <c:pt idx="40">
                  <c:v>375.41918899999996</c:v>
                </c:pt>
                <c:pt idx="41">
                  <c:v>375.41918899999996</c:v>
                </c:pt>
                <c:pt idx="42">
                  <c:v>375.37143899999995</c:v>
                </c:pt>
                <c:pt idx="43">
                  <c:v>375.39531399999998</c:v>
                </c:pt>
                <c:pt idx="44">
                  <c:v>375.44306399999999</c:v>
                </c:pt>
                <c:pt idx="45">
                  <c:v>375.39531399999998</c:v>
                </c:pt>
                <c:pt idx="46">
                  <c:v>375.41918899999996</c:v>
                </c:pt>
                <c:pt idx="47">
                  <c:v>375.39531399999998</c:v>
                </c:pt>
                <c:pt idx="48">
                  <c:v>375.39531399999998</c:v>
                </c:pt>
                <c:pt idx="49">
                  <c:v>375.34756399999998</c:v>
                </c:pt>
                <c:pt idx="50">
                  <c:v>375.44306399999999</c:v>
                </c:pt>
                <c:pt idx="51">
                  <c:v>375.41918899999996</c:v>
                </c:pt>
                <c:pt idx="52">
                  <c:v>375.44306399999999</c:v>
                </c:pt>
                <c:pt idx="53">
                  <c:v>375.39531399999998</c:v>
                </c:pt>
                <c:pt idx="54">
                  <c:v>375.44306399999999</c:v>
                </c:pt>
                <c:pt idx="55">
                  <c:v>375.39531399999998</c:v>
                </c:pt>
                <c:pt idx="56">
                  <c:v>375.39531399999998</c:v>
                </c:pt>
                <c:pt idx="57">
                  <c:v>375.39531399999998</c:v>
                </c:pt>
                <c:pt idx="58">
                  <c:v>375.44306399999999</c:v>
                </c:pt>
                <c:pt idx="59">
                  <c:v>375.41918899999996</c:v>
                </c:pt>
                <c:pt idx="60">
                  <c:v>375.39531399999998</c:v>
                </c:pt>
                <c:pt idx="61">
                  <c:v>375.39531399999998</c:v>
                </c:pt>
                <c:pt idx="62">
                  <c:v>375.46693899999997</c:v>
                </c:pt>
                <c:pt idx="63">
                  <c:v>375.44306399999999</c:v>
                </c:pt>
                <c:pt idx="64">
                  <c:v>375.39531399999998</c:v>
                </c:pt>
                <c:pt idx="65">
                  <c:v>375.490814</c:v>
                </c:pt>
                <c:pt idx="66">
                  <c:v>375.39531399999998</c:v>
                </c:pt>
                <c:pt idx="67">
                  <c:v>375.41918899999996</c:v>
                </c:pt>
                <c:pt idx="68">
                  <c:v>375.39531399999998</c:v>
                </c:pt>
                <c:pt idx="69">
                  <c:v>375.46693899999997</c:v>
                </c:pt>
                <c:pt idx="70">
                  <c:v>375.44306399999999</c:v>
                </c:pt>
                <c:pt idx="71">
                  <c:v>375.44306399999999</c:v>
                </c:pt>
                <c:pt idx="72">
                  <c:v>375.39531399999998</c:v>
                </c:pt>
                <c:pt idx="73">
                  <c:v>375.37143899999995</c:v>
                </c:pt>
                <c:pt idx="74">
                  <c:v>375.44306399999999</c:v>
                </c:pt>
                <c:pt idx="75">
                  <c:v>375.44306399999999</c:v>
                </c:pt>
                <c:pt idx="76">
                  <c:v>375.44306399999999</c:v>
                </c:pt>
                <c:pt idx="77">
                  <c:v>375.41918899999996</c:v>
                </c:pt>
                <c:pt idx="78">
                  <c:v>375.37143899999995</c:v>
                </c:pt>
                <c:pt idx="79">
                  <c:v>375.41918899999996</c:v>
                </c:pt>
                <c:pt idx="80">
                  <c:v>375.44306399999999</c:v>
                </c:pt>
                <c:pt idx="81">
                  <c:v>375.44306399999999</c:v>
                </c:pt>
                <c:pt idx="82">
                  <c:v>375.490814</c:v>
                </c:pt>
                <c:pt idx="83">
                  <c:v>375.490814</c:v>
                </c:pt>
                <c:pt idx="84">
                  <c:v>375.44306399999999</c:v>
                </c:pt>
                <c:pt idx="85">
                  <c:v>375.51468899999998</c:v>
                </c:pt>
                <c:pt idx="86">
                  <c:v>375.51468899999998</c:v>
                </c:pt>
                <c:pt idx="87">
                  <c:v>375.490814</c:v>
                </c:pt>
                <c:pt idx="88">
                  <c:v>375.44306399999999</c:v>
                </c:pt>
                <c:pt idx="89">
                  <c:v>375.46693899999997</c:v>
                </c:pt>
                <c:pt idx="90">
                  <c:v>375.44306399999999</c:v>
                </c:pt>
                <c:pt idx="91">
                  <c:v>375.490814</c:v>
                </c:pt>
                <c:pt idx="92">
                  <c:v>375.41918899999996</c:v>
                </c:pt>
                <c:pt idx="93">
                  <c:v>375.41918899999996</c:v>
                </c:pt>
                <c:pt idx="94">
                  <c:v>375.46693899999997</c:v>
                </c:pt>
                <c:pt idx="95">
                  <c:v>375.44306399999999</c:v>
                </c:pt>
                <c:pt idx="96">
                  <c:v>375.44306399999999</c:v>
                </c:pt>
                <c:pt idx="97">
                  <c:v>375.46693899999997</c:v>
                </c:pt>
                <c:pt idx="98">
                  <c:v>375.44306399999999</c:v>
                </c:pt>
                <c:pt idx="99">
                  <c:v>375.41918899999996</c:v>
                </c:pt>
                <c:pt idx="100">
                  <c:v>375.39531399999998</c:v>
                </c:pt>
                <c:pt idx="101">
                  <c:v>375.41918899999996</c:v>
                </c:pt>
                <c:pt idx="102">
                  <c:v>375.44306399999999</c:v>
                </c:pt>
                <c:pt idx="103">
                  <c:v>375.490814</c:v>
                </c:pt>
                <c:pt idx="104">
                  <c:v>375.39531399999998</c:v>
                </c:pt>
                <c:pt idx="105">
                  <c:v>375.37143899999995</c:v>
                </c:pt>
                <c:pt idx="106">
                  <c:v>375.46693899999997</c:v>
                </c:pt>
                <c:pt idx="107">
                  <c:v>375.39531399999998</c:v>
                </c:pt>
                <c:pt idx="108">
                  <c:v>375.490814</c:v>
                </c:pt>
                <c:pt idx="109">
                  <c:v>375.490814</c:v>
                </c:pt>
                <c:pt idx="110">
                  <c:v>375.51468899999998</c:v>
                </c:pt>
                <c:pt idx="111">
                  <c:v>375.490814</c:v>
                </c:pt>
                <c:pt idx="112">
                  <c:v>375.41918899999996</c:v>
                </c:pt>
                <c:pt idx="113">
                  <c:v>375.46693899999997</c:v>
                </c:pt>
                <c:pt idx="114">
                  <c:v>375.490814</c:v>
                </c:pt>
                <c:pt idx="115">
                  <c:v>375.39531399999998</c:v>
                </c:pt>
                <c:pt idx="116">
                  <c:v>375.46693899999997</c:v>
                </c:pt>
                <c:pt idx="117">
                  <c:v>375.39531399999998</c:v>
                </c:pt>
                <c:pt idx="118">
                  <c:v>375.44306399999999</c:v>
                </c:pt>
                <c:pt idx="119">
                  <c:v>375.41918899999996</c:v>
                </c:pt>
                <c:pt idx="120">
                  <c:v>375.44306399999999</c:v>
                </c:pt>
                <c:pt idx="121">
                  <c:v>375.37143899999995</c:v>
                </c:pt>
                <c:pt idx="122">
                  <c:v>375.39531399999998</c:v>
                </c:pt>
                <c:pt idx="123">
                  <c:v>375.37143899999995</c:v>
                </c:pt>
                <c:pt idx="124">
                  <c:v>375.37143899999995</c:v>
                </c:pt>
                <c:pt idx="125">
                  <c:v>375.41918899999996</c:v>
                </c:pt>
                <c:pt idx="126">
                  <c:v>375.39531399999998</c:v>
                </c:pt>
                <c:pt idx="127">
                  <c:v>375.41918899999996</c:v>
                </c:pt>
                <c:pt idx="128">
                  <c:v>375.34756399999998</c:v>
                </c:pt>
                <c:pt idx="129">
                  <c:v>375.41918899999996</c:v>
                </c:pt>
                <c:pt idx="130">
                  <c:v>375.37143899999995</c:v>
                </c:pt>
                <c:pt idx="131">
                  <c:v>375.41918899999996</c:v>
                </c:pt>
                <c:pt idx="132">
                  <c:v>375.39531399999998</c:v>
                </c:pt>
                <c:pt idx="133">
                  <c:v>375.44306399999999</c:v>
                </c:pt>
                <c:pt idx="134">
                  <c:v>375.490814</c:v>
                </c:pt>
                <c:pt idx="135">
                  <c:v>375.39531399999998</c:v>
                </c:pt>
                <c:pt idx="136">
                  <c:v>375.46693899999997</c:v>
                </c:pt>
                <c:pt idx="137">
                  <c:v>375.44306399999999</c:v>
                </c:pt>
                <c:pt idx="138">
                  <c:v>375.44306399999999</c:v>
                </c:pt>
                <c:pt idx="139">
                  <c:v>375.44306399999999</c:v>
                </c:pt>
                <c:pt idx="140">
                  <c:v>375.29981399999997</c:v>
                </c:pt>
                <c:pt idx="141">
                  <c:v>375.41918899999996</c:v>
                </c:pt>
                <c:pt idx="142">
                  <c:v>375.41918899999996</c:v>
                </c:pt>
                <c:pt idx="143">
                  <c:v>375.44306399999999</c:v>
                </c:pt>
                <c:pt idx="144">
                  <c:v>375.39531399999998</c:v>
                </c:pt>
                <c:pt idx="145">
                  <c:v>375.37143899999995</c:v>
                </c:pt>
                <c:pt idx="146">
                  <c:v>375.37143899999995</c:v>
                </c:pt>
                <c:pt idx="147">
                  <c:v>375.34756399999998</c:v>
                </c:pt>
                <c:pt idx="148">
                  <c:v>375.41918899999996</c:v>
                </c:pt>
                <c:pt idx="149">
                  <c:v>375.323689</c:v>
                </c:pt>
                <c:pt idx="150">
                  <c:v>375.39531399999998</c:v>
                </c:pt>
                <c:pt idx="151">
                  <c:v>375.39531399999998</c:v>
                </c:pt>
                <c:pt idx="152">
                  <c:v>375.37143899999995</c:v>
                </c:pt>
                <c:pt idx="153">
                  <c:v>375.39531399999998</c:v>
                </c:pt>
                <c:pt idx="154">
                  <c:v>375.39531399999998</c:v>
                </c:pt>
                <c:pt idx="155">
                  <c:v>375.37143899999995</c:v>
                </c:pt>
                <c:pt idx="156">
                  <c:v>375.46693899999997</c:v>
                </c:pt>
                <c:pt idx="157">
                  <c:v>375.46693899999997</c:v>
                </c:pt>
                <c:pt idx="158">
                  <c:v>375.37143899999995</c:v>
                </c:pt>
                <c:pt idx="159">
                  <c:v>375.44306399999999</c:v>
                </c:pt>
                <c:pt idx="160">
                  <c:v>375.39531399999998</c:v>
                </c:pt>
                <c:pt idx="161">
                  <c:v>375.46693899999997</c:v>
                </c:pt>
                <c:pt idx="162">
                  <c:v>375.41918899999996</c:v>
                </c:pt>
                <c:pt idx="163">
                  <c:v>375.46693899999997</c:v>
                </c:pt>
                <c:pt idx="164">
                  <c:v>375.39531399999998</c:v>
                </c:pt>
                <c:pt idx="165">
                  <c:v>375.41918899999996</c:v>
                </c:pt>
                <c:pt idx="166">
                  <c:v>375.39531399999998</c:v>
                </c:pt>
                <c:pt idx="167">
                  <c:v>375.44306399999999</c:v>
                </c:pt>
                <c:pt idx="168">
                  <c:v>375.39531399999998</c:v>
                </c:pt>
                <c:pt idx="169">
                  <c:v>375.34756399999998</c:v>
                </c:pt>
                <c:pt idx="170">
                  <c:v>375.41918899999996</c:v>
                </c:pt>
                <c:pt idx="171">
                  <c:v>375.41918899999996</c:v>
                </c:pt>
                <c:pt idx="172">
                  <c:v>375.39531399999998</c:v>
                </c:pt>
                <c:pt idx="173">
                  <c:v>375.34756399999998</c:v>
                </c:pt>
                <c:pt idx="174">
                  <c:v>375.34756399999998</c:v>
                </c:pt>
                <c:pt idx="175">
                  <c:v>375.34756399999998</c:v>
                </c:pt>
                <c:pt idx="176">
                  <c:v>375.37143899999995</c:v>
                </c:pt>
                <c:pt idx="177">
                  <c:v>375.41918899999996</c:v>
                </c:pt>
                <c:pt idx="178">
                  <c:v>375.39531399999998</c:v>
                </c:pt>
                <c:pt idx="179">
                  <c:v>375.44306399999999</c:v>
                </c:pt>
                <c:pt idx="180">
                  <c:v>375.44306399999999</c:v>
                </c:pt>
                <c:pt idx="181">
                  <c:v>375.41918899999996</c:v>
                </c:pt>
                <c:pt idx="182">
                  <c:v>375.46693899999997</c:v>
                </c:pt>
                <c:pt idx="183">
                  <c:v>375.41918899999996</c:v>
                </c:pt>
                <c:pt idx="184">
                  <c:v>375.39531399999998</c:v>
                </c:pt>
                <c:pt idx="185">
                  <c:v>375.41918899999996</c:v>
                </c:pt>
                <c:pt idx="186">
                  <c:v>375.39531399999998</c:v>
                </c:pt>
                <c:pt idx="187">
                  <c:v>375.44306399999999</c:v>
                </c:pt>
                <c:pt idx="188">
                  <c:v>375.39531399999998</c:v>
                </c:pt>
                <c:pt idx="189">
                  <c:v>375.41918899999996</c:v>
                </c:pt>
                <c:pt idx="190">
                  <c:v>375.41918899999996</c:v>
                </c:pt>
                <c:pt idx="191">
                  <c:v>375.44306399999999</c:v>
                </c:pt>
                <c:pt idx="192">
                  <c:v>375.39531399999998</c:v>
                </c:pt>
                <c:pt idx="193">
                  <c:v>375.53856399999995</c:v>
                </c:pt>
                <c:pt idx="194">
                  <c:v>375.34756399999998</c:v>
                </c:pt>
                <c:pt idx="195">
                  <c:v>375.41918899999996</c:v>
                </c:pt>
                <c:pt idx="196">
                  <c:v>375.34756399999998</c:v>
                </c:pt>
                <c:pt idx="197">
                  <c:v>375.323689</c:v>
                </c:pt>
                <c:pt idx="198">
                  <c:v>375.34756399999998</c:v>
                </c:pt>
                <c:pt idx="199">
                  <c:v>375.37143899999995</c:v>
                </c:pt>
                <c:pt idx="200">
                  <c:v>375.41918899999996</c:v>
                </c:pt>
                <c:pt idx="201">
                  <c:v>375.41918899999996</c:v>
                </c:pt>
                <c:pt idx="202">
                  <c:v>375.41918899999996</c:v>
                </c:pt>
                <c:pt idx="203">
                  <c:v>375.46693899999997</c:v>
                </c:pt>
                <c:pt idx="204">
                  <c:v>375.37143899999995</c:v>
                </c:pt>
                <c:pt idx="205">
                  <c:v>375.41918899999996</c:v>
                </c:pt>
                <c:pt idx="206">
                  <c:v>375.44306399999999</c:v>
                </c:pt>
                <c:pt idx="207">
                  <c:v>375.37143899999995</c:v>
                </c:pt>
                <c:pt idx="208">
                  <c:v>375.37143899999995</c:v>
                </c:pt>
                <c:pt idx="209">
                  <c:v>375.39531399999998</c:v>
                </c:pt>
                <c:pt idx="210">
                  <c:v>375.37143899999995</c:v>
                </c:pt>
                <c:pt idx="211">
                  <c:v>375.34756399999998</c:v>
                </c:pt>
                <c:pt idx="212">
                  <c:v>375.44306399999999</c:v>
                </c:pt>
                <c:pt idx="213">
                  <c:v>375.37143899999995</c:v>
                </c:pt>
                <c:pt idx="214">
                  <c:v>375.44306399999999</c:v>
                </c:pt>
                <c:pt idx="215">
                  <c:v>375.323689</c:v>
                </c:pt>
                <c:pt idx="216">
                  <c:v>375.34756399999998</c:v>
                </c:pt>
                <c:pt idx="217">
                  <c:v>375.41918899999996</c:v>
                </c:pt>
                <c:pt idx="218">
                  <c:v>375.37143899999995</c:v>
                </c:pt>
                <c:pt idx="219">
                  <c:v>375.34756399999998</c:v>
                </c:pt>
                <c:pt idx="220">
                  <c:v>375.39531399999998</c:v>
                </c:pt>
                <c:pt idx="221">
                  <c:v>375.39531399999998</c:v>
                </c:pt>
                <c:pt idx="222">
                  <c:v>375.34756399999998</c:v>
                </c:pt>
                <c:pt idx="223">
                  <c:v>375.39531399999998</c:v>
                </c:pt>
                <c:pt idx="224">
                  <c:v>375.37143899999995</c:v>
                </c:pt>
                <c:pt idx="225">
                  <c:v>375.34756399999998</c:v>
                </c:pt>
                <c:pt idx="226">
                  <c:v>375.34756399999998</c:v>
                </c:pt>
                <c:pt idx="227">
                  <c:v>375.34756399999998</c:v>
                </c:pt>
                <c:pt idx="228">
                  <c:v>375.41918899999996</c:v>
                </c:pt>
                <c:pt idx="229">
                  <c:v>375.41918899999996</c:v>
                </c:pt>
                <c:pt idx="230">
                  <c:v>375.39531399999998</c:v>
                </c:pt>
                <c:pt idx="231">
                  <c:v>375.39531399999998</c:v>
                </c:pt>
                <c:pt idx="232">
                  <c:v>375.44306399999999</c:v>
                </c:pt>
                <c:pt idx="233">
                  <c:v>375.39531399999998</c:v>
                </c:pt>
                <c:pt idx="234">
                  <c:v>375.37143899999995</c:v>
                </c:pt>
                <c:pt idx="235">
                  <c:v>375.41918899999996</c:v>
                </c:pt>
                <c:pt idx="236">
                  <c:v>375.41918899999996</c:v>
                </c:pt>
                <c:pt idx="237">
                  <c:v>375.39531399999998</c:v>
                </c:pt>
                <c:pt idx="238">
                  <c:v>375.44306399999999</c:v>
                </c:pt>
                <c:pt idx="239">
                  <c:v>375.39531399999998</c:v>
                </c:pt>
                <c:pt idx="240">
                  <c:v>375.41918899999996</c:v>
                </c:pt>
                <c:pt idx="241">
                  <c:v>375.44306399999999</c:v>
                </c:pt>
                <c:pt idx="242">
                  <c:v>375.41918899999996</c:v>
                </c:pt>
                <c:pt idx="243">
                  <c:v>375.39531399999998</c:v>
                </c:pt>
                <c:pt idx="244">
                  <c:v>375.41918899999996</c:v>
                </c:pt>
                <c:pt idx="245">
                  <c:v>375.41918899999996</c:v>
                </c:pt>
                <c:pt idx="246">
                  <c:v>375.41918899999996</c:v>
                </c:pt>
                <c:pt idx="247">
                  <c:v>375.37143899999995</c:v>
                </c:pt>
                <c:pt idx="248">
                  <c:v>375.41918899999996</c:v>
                </c:pt>
                <c:pt idx="249">
                  <c:v>375.41918899999996</c:v>
                </c:pt>
                <c:pt idx="250">
                  <c:v>375.37143899999995</c:v>
                </c:pt>
                <c:pt idx="251">
                  <c:v>375.46693899999997</c:v>
                </c:pt>
                <c:pt idx="252">
                  <c:v>375.46693899999997</c:v>
                </c:pt>
                <c:pt idx="253">
                  <c:v>375.46693899999997</c:v>
                </c:pt>
                <c:pt idx="254">
                  <c:v>375.37143899999995</c:v>
                </c:pt>
                <c:pt idx="255">
                  <c:v>375.39531399999998</c:v>
                </c:pt>
                <c:pt idx="256">
                  <c:v>375.44306399999999</c:v>
                </c:pt>
                <c:pt idx="257">
                  <c:v>375.44306399999999</c:v>
                </c:pt>
                <c:pt idx="258">
                  <c:v>375.37143899999995</c:v>
                </c:pt>
                <c:pt idx="259">
                  <c:v>375.41918899999996</c:v>
                </c:pt>
                <c:pt idx="260">
                  <c:v>375.34756399999998</c:v>
                </c:pt>
                <c:pt idx="261">
                  <c:v>375.41918899999996</c:v>
                </c:pt>
                <c:pt idx="262">
                  <c:v>375.44306399999999</c:v>
                </c:pt>
                <c:pt idx="263">
                  <c:v>375.37143899999995</c:v>
                </c:pt>
                <c:pt idx="264">
                  <c:v>375.41918899999996</c:v>
                </c:pt>
                <c:pt idx="265">
                  <c:v>375.39531399999998</c:v>
                </c:pt>
                <c:pt idx="266">
                  <c:v>375.323689</c:v>
                </c:pt>
                <c:pt idx="267">
                  <c:v>375.37143899999995</c:v>
                </c:pt>
                <c:pt idx="268">
                  <c:v>375.323689</c:v>
                </c:pt>
                <c:pt idx="269">
                  <c:v>375.37143899999995</c:v>
                </c:pt>
                <c:pt idx="270">
                  <c:v>375.34756399999998</c:v>
                </c:pt>
                <c:pt idx="271">
                  <c:v>375.39531399999998</c:v>
                </c:pt>
                <c:pt idx="272">
                  <c:v>375.29981399999997</c:v>
                </c:pt>
                <c:pt idx="273">
                  <c:v>375.37143899999995</c:v>
                </c:pt>
                <c:pt idx="274">
                  <c:v>375.39531399999998</c:v>
                </c:pt>
                <c:pt idx="275">
                  <c:v>375.41918899999996</c:v>
                </c:pt>
                <c:pt idx="276">
                  <c:v>375.39531399999998</c:v>
                </c:pt>
                <c:pt idx="277">
                  <c:v>375.37143899999995</c:v>
                </c:pt>
                <c:pt idx="278">
                  <c:v>375.37143899999995</c:v>
                </c:pt>
                <c:pt idx="279">
                  <c:v>375.34756399999998</c:v>
                </c:pt>
                <c:pt idx="280">
                  <c:v>375.44306399999999</c:v>
                </c:pt>
                <c:pt idx="281">
                  <c:v>375.44306399999999</c:v>
                </c:pt>
                <c:pt idx="282">
                  <c:v>375.41918899999996</c:v>
                </c:pt>
                <c:pt idx="283">
                  <c:v>375.39531399999998</c:v>
                </c:pt>
                <c:pt idx="284">
                  <c:v>375.37143899999995</c:v>
                </c:pt>
                <c:pt idx="285">
                  <c:v>375.37143899999995</c:v>
                </c:pt>
                <c:pt idx="286">
                  <c:v>375.34756399999998</c:v>
                </c:pt>
                <c:pt idx="287">
                  <c:v>375.37143899999995</c:v>
                </c:pt>
                <c:pt idx="288">
                  <c:v>375.39531399999998</c:v>
                </c:pt>
                <c:pt idx="289">
                  <c:v>375.323689</c:v>
                </c:pt>
                <c:pt idx="290">
                  <c:v>375.34756399999998</c:v>
                </c:pt>
                <c:pt idx="291">
                  <c:v>375.323689</c:v>
                </c:pt>
                <c:pt idx="292">
                  <c:v>375.37143899999995</c:v>
                </c:pt>
                <c:pt idx="293">
                  <c:v>375.323689</c:v>
                </c:pt>
                <c:pt idx="294">
                  <c:v>375.39531399999998</c:v>
                </c:pt>
                <c:pt idx="295">
                  <c:v>375.39531399999998</c:v>
                </c:pt>
                <c:pt idx="296">
                  <c:v>375.323689</c:v>
                </c:pt>
                <c:pt idx="297">
                  <c:v>375.39531399999998</c:v>
                </c:pt>
                <c:pt idx="298">
                  <c:v>375.41918899999996</c:v>
                </c:pt>
                <c:pt idx="299">
                  <c:v>375.34756399999998</c:v>
                </c:pt>
                <c:pt idx="300">
                  <c:v>375.657939</c:v>
                </c:pt>
                <c:pt idx="301">
                  <c:v>375.39531399999998</c:v>
                </c:pt>
                <c:pt idx="302">
                  <c:v>375.39531399999998</c:v>
                </c:pt>
                <c:pt idx="303">
                  <c:v>375.37143899999995</c:v>
                </c:pt>
                <c:pt idx="304">
                  <c:v>375.44306399999999</c:v>
                </c:pt>
                <c:pt idx="305">
                  <c:v>375.44306399999999</c:v>
                </c:pt>
                <c:pt idx="306">
                  <c:v>375.39531399999998</c:v>
                </c:pt>
                <c:pt idx="307">
                  <c:v>375.41918899999996</c:v>
                </c:pt>
                <c:pt idx="308">
                  <c:v>375.41918899999996</c:v>
                </c:pt>
                <c:pt idx="309">
                  <c:v>375.37143899999995</c:v>
                </c:pt>
                <c:pt idx="310">
                  <c:v>375.323689</c:v>
                </c:pt>
                <c:pt idx="311">
                  <c:v>375.34756399999998</c:v>
                </c:pt>
                <c:pt idx="312">
                  <c:v>375.39531399999998</c:v>
                </c:pt>
                <c:pt idx="313">
                  <c:v>375.323689</c:v>
                </c:pt>
                <c:pt idx="314">
                  <c:v>375.39531399999998</c:v>
                </c:pt>
                <c:pt idx="315">
                  <c:v>375.34756399999998</c:v>
                </c:pt>
                <c:pt idx="316">
                  <c:v>375.37143899999995</c:v>
                </c:pt>
                <c:pt idx="317">
                  <c:v>375.34756399999998</c:v>
                </c:pt>
                <c:pt idx="318">
                  <c:v>375.323689</c:v>
                </c:pt>
                <c:pt idx="319">
                  <c:v>375.323689</c:v>
                </c:pt>
                <c:pt idx="320">
                  <c:v>375.37143899999995</c:v>
                </c:pt>
                <c:pt idx="321">
                  <c:v>375.37143899999995</c:v>
                </c:pt>
                <c:pt idx="322">
                  <c:v>375.39531399999998</c:v>
                </c:pt>
                <c:pt idx="323">
                  <c:v>375.39531399999998</c:v>
                </c:pt>
                <c:pt idx="324">
                  <c:v>375.34756399999998</c:v>
                </c:pt>
                <c:pt idx="325">
                  <c:v>375.34756399999998</c:v>
                </c:pt>
                <c:pt idx="326">
                  <c:v>375.39531399999998</c:v>
                </c:pt>
                <c:pt idx="327">
                  <c:v>375.44306399999999</c:v>
                </c:pt>
                <c:pt idx="328">
                  <c:v>375.39531399999998</c:v>
                </c:pt>
                <c:pt idx="329">
                  <c:v>375.39531399999998</c:v>
                </c:pt>
                <c:pt idx="330">
                  <c:v>375.53856399999995</c:v>
                </c:pt>
                <c:pt idx="331">
                  <c:v>375.41918899999996</c:v>
                </c:pt>
                <c:pt idx="332">
                  <c:v>375.39531399999998</c:v>
                </c:pt>
                <c:pt idx="333">
                  <c:v>375.41918899999996</c:v>
                </c:pt>
                <c:pt idx="334">
                  <c:v>375.34756399999998</c:v>
                </c:pt>
                <c:pt idx="335">
                  <c:v>375.39531399999998</c:v>
                </c:pt>
                <c:pt idx="336">
                  <c:v>375.39531399999998</c:v>
                </c:pt>
                <c:pt idx="337">
                  <c:v>375.34756399999998</c:v>
                </c:pt>
                <c:pt idx="338">
                  <c:v>375.37143899999995</c:v>
                </c:pt>
                <c:pt idx="339">
                  <c:v>375.323689</c:v>
                </c:pt>
                <c:pt idx="340">
                  <c:v>375.39531399999998</c:v>
                </c:pt>
                <c:pt idx="341">
                  <c:v>375.34756399999998</c:v>
                </c:pt>
                <c:pt idx="342">
                  <c:v>375.37143899999995</c:v>
                </c:pt>
                <c:pt idx="343">
                  <c:v>375.39531399999998</c:v>
                </c:pt>
                <c:pt idx="344">
                  <c:v>375.29981399999997</c:v>
                </c:pt>
                <c:pt idx="345">
                  <c:v>375.34756399999998</c:v>
                </c:pt>
                <c:pt idx="346">
                  <c:v>375.39531399999998</c:v>
                </c:pt>
                <c:pt idx="347">
                  <c:v>375.323689</c:v>
                </c:pt>
                <c:pt idx="348">
                  <c:v>375.34756399999998</c:v>
                </c:pt>
                <c:pt idx="349">
                  <c:v>375.39531399999998</c:v>
                </c:pt>
                <c:pt idx="350">
                  <c:v>375.44306399999999</c:v>
                </c:pt>
                <c:pt idx="351">
                  <c:v>375.39531399999998</c:v>
                </c:pt>
                <c:pt idx="352">
                  <c:v>375.323689</c:v>
                </c:pt>
                <c:pt idx="353">
                  <c:v>375.34756399999998</c:v>
                </c:pt>
                <c:pt idx="354">
                  <c:v>375.37143899999995</c:v>
                </c:pt>
                <c:pt idx="355">
                  <c:v>375.41918899999996</c:v>
                </c:pt>
                <c:pt idx="356">
                  <c:v>375.01331399999998</c:v>
                </c:pt>
                <c:pt idx="357">
                  <c:v>375.39531399999998</c:v>
                </c:pt>
                <c:pt idx="358">
                  <c:v>375.39531399999998</c:v>
                </c:pt>
                <c:pt idx="359">
                  <c:v>375.34756399999998</c:v>
                </c:pt>
                <c:pt idx="360">
                  <c:v>375.41918899999996</c:v>
                </c:pt>
                <c:pt idx="361">
                  <c:v>375.323689</c:v>
                </c:pt>
                <c:pt idx="362">
                  <c:v>375.37143899999995</c:v>
                </c:pt>
                <c:pt idx="363">
                  <c:v>375.37143899999995</c:v>
                </c:pt>
                <c:pt idx="364">
                  <c:v>375.39531399999998</c:v>
                </c:pt>
                <c:pt idx="365">
                  <c:v>375.34756399999998</c:v>
                </c:pt>
                <c:pt idx="366">
                  <c:v>375.34756399999998</c:v>
                </c:pt>
                <c:pt idx="367">
                  <c:v>375.323689</c:v>
                </c:pt>
                <c:pt idx="368">
                  <c:v>375.37143899999995</c:v>
                </c:pt>
                <c:pt idx="369">
                  <c:v>375.34756399999998</c:v>
                </c:pt>
                <c:pt idx="370">
                  <c:v>375.39531399999998</c:v>
                </c:pt>
                <c:pt idx="371">
                  <c:v>375.34756399999998</c:v>
                </c:pt>
                <c:pt idx="372">
                  <c:v>375.37143899999995</c:v>
                </c:pt>
                <c:pt idx="373">
                  <c:v>375.39531399999998</c:v>
                </c:pt>
                <c:pt idx="374">
                  <c:v>375.39531399999998</c:v>
                </c:pt>
                <c:pt idx="375">
                  <c:v>375.34756399999998</c:v>
                </c:pt>
                <c:pt idx="376">
                  <c:v>375.39531399999998</c:v>
                </c:pt>
                <c:pt idx="377">
                  <c:v>375.37143899999995</c:v>
                </c:pt>
                <c:pt idx="378">
                  <c:v>375.37143899999995</c:v>
                </c:pt>
                <c:pt idx="379">
                  <c:v>375.34756399999998</c:v>
                </c:pt>
                <c:pt idx="380">
                  <c:v>375.37143899999995</c:v>
                </c:pt>
                <c:pt idx="381">
                  <c:v>375.34756399999998</c:v>
                </c:pt>
                <c:pt idx="382">
                  <c:v>375.39531399999998</c:v>
                </c:pt>
                <c:pt idx="383">
                  <c:v>375.37143899999995</c:v>
                </c:pt>
                <c:pt idx="384">
                  <c:v>375.34756399999998</c:v>
                </c:pt>
                <c:pt idx="385">
                  <c:v>375.34756399999998</c:v>
                </c:pt>
                <c:pt idx="386">
                  <c:v>375.41918899999996</c:v>
                </c:pt>
                <c:pt idx="387">
                  <c:v>375.39531399999998</c:v>
                </c:pt>
                <c:pt idx="388">
                  <c:v>375.37143899999995</c:v>
                </c:pt>
                <c:pt idx="389">
                  <c:v>375.34756399999998</c:v>
                </c:pt>
                <c:pt idx="390">
                  <c:v>375.37143899999995</c:v>
                </c:pt>
                <c:pt idx="391">
                  <c:v>375.323689</c:v>
                </c:pt>
                <c:pt idx="392">
                  <c:v>375.39531399999998</c:v>
                </c:pt>
                <c:pt idx="393">
                  <c:v>375.34756399999998</c:v>
                </c:pt>
                <c:pt idx="394">
                  <c:v>375.37143899999995</c:v>
                </c:pt>
                <c:pt idx="395">
                  <c:v>375.44306399999999</c:v>
                </c:pt>
                <c:pt idx="396">
                  <c:v>375.41918899999996</c:v>
                </c:pt>
                <c:pt idx="397">
                  <c:v>375.37143899999995</c:v>
                </c:pt>
                <c:pt idx="398">
                  <c:v>375.44306399999999</c:v>
                </c:pt>
                <c:pt idx="399">
                  <c:v>375.39531399999998</c:v>
                </c:pt>
                <c:pt idx="400">
                  <c:v>375.39531399999998</c:v>
                </c:pt>
                <c:pt idx="401">
                  <c:v>375.34756399999998</c:v>
                </c:pt>
                <c:pt idx="402">
                  <c:v>375.39531399999998</c:v>
                </c:pt>
                <c:pt idx="403">
                  <c:v>375.323689</c:v>
                </c:pt>
                <c:pt idx="404">
                  <c:v>375.34756399999998</c:v>
                </c:pt>
                <c:pt idx="405">
                  <c:v>375.39531399999998</c:v>
                </c:pt>
                <c:pt idx="406">
                  <c:v>375.39531399999998</c:v>
                </c:pt>
                <c:pt idx="407">
                  <c:v>375.37143899999995</c:v>
                </c:pt>
                <c:pt idx="408">
                  <c:v>375.39531399999998</c:v>
                </c:pt>
                <c:pt idx="409">
                  <c:v>375.39531399999998</c:v>
                </c:pt>
                <c:pt idx="410">
                  <c:v>375.37143899999995</c:v>
                </c:pt>
                <c:pt idx="411">
                  <c:v>375.34756399999998</c:v>
                </c:pt>
                <c:pt idx="412">
                  <c:v>375.37143899999995</c:v>
                </c:pt>
                <c:pt idx="413">
                  <c:v>375.37143899999995</c:v>
                </c:pt>
                <c:pt idx="414">
                  <c:v>375.37143899999995</c:v>
                </c:pt>
                <c:pt idx="415">
                  <c:v>375.37143899999995</c:v>
                </c:pt>
                <c:pt idx="416">
                  <c:v>375.29981399999997</c:v>
                </c:pt>
                <c:pt idx="417">
                  <c:v>375.323689</c:v>
                </c:pt>
                <c:pt idx="418">
                  <c:v>375.29981399999997</c:v>
                </c:pt>
                <c:pt idx="419">
                  <c:v>375.39531399999998</c:v>
                </c:pt>
                <c:pt idx="420">
                  <c:v>375.41918899999996</c:v>
                </c:pt>
                <c:pt idx="421">
                  <c:v>375.44306399999999</c:v>
                </c:pt>
                <c:pt idx="422">
                  <c:v>375.44306399999999</c:v>
                </c:pt>
                <c:pt idx="423">
                  <c:v>375.37143899999995</c:v>
                </c:pt>
                <c:pt idx="424">
                  <c:v>375.34756399999998</c:v>
                </c:pt>
                <c:pt idx="425">
                  <c:v>375.39531399999998</c:v>
                </c:pt>
                <c:pt idx="426">
                  <c:v>375.41918899999996</c:v>
                </c:pt>
                <c:pt idx="427">
                  <c:v>375.323689</c:v>
                </c:pt>
                <c:pt idx="428">
                  <c:v>375.37143899999995</c:v>
                </c:pt>
                <c:pt idx="429">
                  <c:v>375.39531399999998</c:v>
                </c:pt>
                <c:pt idx="430">
                  <c:v>375.41918899999996</c:v>
                </c:pt>
                <c:pt idx="431">
                  <c:v>375.39531399999998</c:v>
                </c:pt>
                <c:pt idx="432">
                  <c:v>375.39531399999998</c:v>
                </c:pt>
                <c:pt idx="433">
                  <c:v>375.323689</c:v>
                </c:pt>
                <c:pt idx="434">
                  <c:v>375.34756399999998</c:v>
                </c:pt>
                <c:pt idx="435">
                  <c:v>375.29981399999997</c:v>
                </c:pt>
                <c:pt idx="436">
                  <c:v>375.29981399999997</c:v>
                </c:pt>
                <c:pt idx="437">
                  <c:v>375.29981399999997</c:v>
                </c:pt>
                <c:pt idx="438">
                  <c:v>375.323689</c:v>
                </c:pt>
                <c:pt idx="439">
                  <c:v>375.29981399999997</c:v>
                </c:pt>
                <c:pt idx="440">
                  <c:v>375.34756399999998</c:v>
                </c:pt>
                <c:pt idx="441">
                  <c:v>375.34756399999998</c:v>
                </c:pt>
                <c:pt idx="442">
                  <c:v>375.37143899999995</c:v>
                </c:pt>
                <c:pt idx="443">
                  <c:v>375.39531399999998</c:v>
                </c:pt>
                <c:pt idx="444">
                  <c:v>375.34756399999998</c:v>
                </c:pt>
                <c:pt idx="445">
                  <c:v>375.39531399999998</c:v>
                </c:pt>
                <c:pt idx="446">
                  <c:v>375.41918899999996</c:v>
                </c:pt>
                <c:pt idx="447">
                  <c:v>375.323689</c:v>
                </c:pt>
                <c:pt idx="448">
                  <c:v>375.34756399999998</c:v>
                </c:pt>
                <c:pt idx="449">
                  <c:v>375.39531399999998</c:v>
                </c:pt>
                <c:pt idx="450">
                  <c:v>375.34756399999998</c:v>
                </c:pt>
                <c:pt idx="451">
                  <c:v>375.39531399999998</c:v>
                </c:pt>
                <c:pt idx="452">
                  <c:v>375.37143899999995</c:v>
                </c:pt>
                <c:pt idx="453">
                  <c:v>375.34756399999998</c:v>
                </c:pt>
                <c:pt idx="454">
                  <c:v>375.323689</c:v>
                </c:pt>
                <c:pt idx="455">
                  <c:v>375.37143899999995</c:v>
                </c:pt>
                <c:pt idx="456">
                  <c:v>375.323689</c:v>
                </c:pt>
                <c:pt idx="457">
                  <c:v>375.34756399999998</c:v>
                </c:pt>
                <c:pt idx="458">
                  <c:v>375.37143899999995</c:v>
                </c:pt>
                <c:pt idx="459">
                  <c:v>375.39531399999998</c:v>
                </c:pt>
                <c:pt idx="460">
                  <c:v>375.37143899999995</c:v>
                </c:pt>
                <c:pt idx="461">
                  <c:v>375.37143899999995</c:v>
                </c:pt>
                <c:pt idx="462">
                  <c:v>375.37143899999995</c:v>
                </c:pt>
                <c:pt idx="463">
                  <c:v>375.39531399999998</c:v>
                </c:pt>
                <c:pt idx="464">
                  <c:v>375.39531399999998</c:v>
                </c:pt>
                <c:pt idx="465">
                  <c:v>375.37143899999995</c:v>
                </c:pt>
                <c:pt idx="466">
                  <c:v>375.34756399999998</c:v>
                </c:pt>
                <c:pt idx="467">
                  <c:v>375.39531399999998</c:v>
                </c:pt>
                <c:pt idx="468">
                  <c:v>375.37143899999995</c:v>
                </c:pt>
                <c:pt idx="469">
                  <c:v>375.39531399999998</c:v>
                </c:pt>
                <c:pt idx="470">
                  <c:v>375.39531399999998</c:v>
                </c:pt>
                <c:pt idx="471">
                  <c:v>375.323689</c:v>
                </c:pt>
                <c:pt idx="472">
                  <c:v>375.41918899999996</c:v>
                </c:pt>
                <c:pt idx="473">
                  <c:v>375.323689</c:v>
                </c:pt>
                <c:pt idx="474">
                  <c:v>375.41918899999996</c:v>
                </c:pt>
                <c:pt idx="475">
                  <c:v>375.34756399999998</c:v>
                </c:pt>
                <c:pt idx="476">
                  <c:v>375.29981399999997</c:v>
                </c:pt>
                <c:pt idx="477">
                  <c:v>375.34756399999998</c:v>
                </c:pt>
                <c:pt idx="478">
                  <c:v>375.37143899999995</c:v>
                </c:pt>
                <c:pt idx="479">
                  <c:v>375.29981399999997</c:v>
                </c:pt>
                <c:pt idx="480">
                  <c:v>375.34756399999998</c:v>
                </c:pt>
                <c:pt idx="481">
                  <c:v>375.39531399999998</c:v>
                </c:pt>
                <c:pt idx="482">
                  <c:v>375.39531399999998</c:v>
                </c:pt>
                <c:pt idx="483">
                  <c:v>375.29981399999997</c:v>
                </c:pt>
                <c:pt idx="484">
                  <c:v>375.34756399999998</c:v>
                </c:pt>
                <c:pt idx="485">
                  <c:v>375.34756399999998</c:v>
                </c:pt>
                <c:pt idx="486">
                  <c:v>375.29981399999997</c:v>
                </c:pt>
                <c:pt idx="487">
                  <c:v>375.37143899999995</c:v>
                </c:pt>
                <c:pt idx="488">
                  <c:v>375.37143899999995</c:v>
                </c:pt>
                <c:pt idx="489">
                  <c:v>375.34756399999998</c:v>
                </c:pt>
                <c:pt idx="490">
                  <c:v>375.29981399999997</c:v>
                </c:pt>
                <c:pt idx="491">
                  <c:v>375.41918899999996</c:v>
                </c:pt>
                <c:pt idx="492">
                  <c:v>375.34756399999998</c:v>
                </c:pt>
                <c:pt idx="493">
                  <c:v>375.34756399999998</c:v>
                </c:pt>
                <c:pt idx="494">
                  <c:v>375.34756399999998</c:v>
                </c:pt>
                <c:pt idx="495">
                  <c:v>375.39531399999998</c:v>
                </c:pt>
                <c:pt idx="496">
                  <c:v>375.34756399999998</c:v>
                </c:pt>
                <c:pt idx="497">
                  <c:v>375.39531399999998</c:v>
                </c:pt>
                <c:pt idx="498">
                  <c:v>375.34756399999998</c:v>
                </c:pt>
                <c:pt idx="499">
                  <c:v>375.323689</c:v>
                </c:pt>
                <c:pt idx="500">
                  <c:v>375.34756399999998</c:v>
                </c:pt>
                <c:pt idx="501">
                  <c:v>375.34756399999998</c:v>
                </c:pt>
                <c:pt idx="502">
                  <c:v>375.323689</c:v>
                </c:pt>
                <c:pt idx="503">
                  <c:v>375.37143899999995</c:v>
                </c:pt>
                <c:pt idx="504">
                  <c:v>375.323689</c:v>
                </c:pt>
                <c:pt idx="505">
                  <c:v>375.29981399999997</c:v>
                </c:pt>
                <c:pt idx="506">
                  <c:v>375.29981399999997</c:v>
                </c:pt>
                <c:pt idx="507">
                  <c:v>375.323689</c:v>
                </c:pt>
                <c:pt idx="508">
                  <c:v>375.34756399999998</c:v>
                </c:pt>
                <c:pt idx="509">
                  <c:v>375.34756399999998</c:v>
                </c:pt>
                <c:pt idx="510">
                  <c:v>375.323689</c:v>
                </c:pt>
                <c:pt idx="511">
                  <c:v>375.37143899999995</c:v>
                </c:pt>
                <c:pt idx="512">
                  <c:v>375.34756399999998</c:v>
                </c:pt>
                <c:pt idx="513">
                  <c:v>375.323689</c:v>
                </c:pt>
                <c:pt idx="514">
                  <c:v>375.34756399999998</c:v>
                </c:pt>
                <c:pt idx="515">
                  <c:v>375.39531399999998</c:v>
                </c:pt>
                <c:pt idx="516">
                  <c:v>375.37143899999995</c:v>
                </c:pt>
                <c:pt idx="517">
                  <c:v>375.39531399999998</c:v>
                </c:pt>
                <c:pt idx="518">
                  <c:v>375.34756399999998</c:v>
                </c:pt>
                <c:pt idx="519">
                  <c:v>375.37143899999995</c:v>
                </c:pt>
                <c:pt idx="520">
                  <c:v>375.34756399999998</c:v>
                </c:pt>
                <c:pt idx="521">
                  <c:v>375.34756399999998</c:v>
                </c:pt>
                <c:pt idx="522">
                  <c:v>375.34756399999998</c:v>
                </c:pt>
                <c:pt idx="523">
                  <c:v>375.75343899999996</c:v>
                </c:pt>
                <c:pt idx="524">
                  <c:v>375.58631399999996</c:v>
                </c:pt>
                <c:pt idx="525">
                  <c:v>375.70568899999995</c:v>
                </c:pt>
                <c:pt idx="526">
                  <c:v>375.68181399999997</c:v>
                </c:pt>
                <c:pt idx="527">
                  <c:v>375.63406399999997</c:v>
                </c:pt>
                <c:pt idx="528">
                  <c:v>375.70568899999995</c:v>
                </c:pt>
                <c:pt idx="529">
                  <c:v>375.657939</c:v>
                </c:pt>
                <c:pt idx="530">
                  <c:v>375.56243899999998</c:v>
                </c:pt>
                <c:pt idx="531">
                  <c:v>375.53856399999995</c:v>
                </c:pt>
                <c:pt idx="532">
                  <c:v>375.53856399999995</c:v>
                </c:pt>
                <c:pt idx="533">
                  <c:v>375.44306399999999</c:v>
                </c:pt>
                <c:pt idx="534">
                  <c:v>375.51468899999998</c:v>
                </c:pt>
                <c:pt idx="535">
                  <c:v>375.46693899999997</c:v>
                </c:pt>
                <c:pt idx="536">
                  <c:v>375.490814</c:v>
                </c:pt>
                <c:pt idx="537">
                  <c:v>375.490814</c:v>
                </c:pt>
                <c:pt idx="538">
                  <c:v>375.41918899999996</c:v>
                </c:pt>
                <c:pt idx="539">
                  <c:v>375.46693899999997</c:v>
                </c:pt>
                <c:pt idx="540">
                  <c:v>375.44306399999999</c:v>
                </c:pt>
                <c:pt idx="541">
                  <c:v>375.39531399999998</c:v>
                </c:pt>
                <c:pt idx="542">
                  <c:v>375.490814</c:v>
                </c:pt>
                <c:pt idx="543">
                  <c:v>375.37143899999995</c:v>
                </c:pt>
                <c:pt idx="544">
                  <c:v>375.39531399999998</c:v>
                </c:pt>
                <c:pt idx="545">
                  <c:v>375.44306399999999</c:v>
                </c:pt>
                <c:pt idx="546">
                  <c:v>375.44306399999999</c:v>
                </c:pt>
                <c:pt idx="547">
                  <c:v>375.41918899999996</c:v>
                </c:pt>
                <c:pt idx="548">
                  <c:v>375.44306399999999</c:v>
                </c:pt>
                <c:pt idx="549">
                  <c:v>375.58631399999996</c:v>
                </c:pt>
                <c:pt idx="550">
                  <c:v>375.39531399999998</c:v>
                </c:pt>
                <c:pt idx="551">
                  <c:v>375.39531399999998</c:v>
                </c:pt>
                <c:pt idx="552">
                  <c:v>375.39531399999998</c:v>
                </c:pt>
                <c:pt idx="553">
                  <c:v>375.39531399999998</c:v>
                </c:pt>
                <c:pt idx="554">
                  <c:v>375.34756399999998</c:v>
                </c:pt>
                <c:pt idx="555">
                  <c:v>375.39531399999998</c:v>
                </c:pt>
                <c:pt idx="556">
                  <c:v>375.34756399999998</c:v>
                </c:pt>
                <c:pt idx="557">
                  <c:v>375.39531399999998</c:v>
                </c:pt>
                <c:pt idx="558">
                  <c:v>375.34756399999998</c:v>
                </c:pt>
                <c:pt idx="559">
                  <c:v>375.29981399999997</c:v>
                </c:pt>
                <c:pt idx="560">
                  <c:v>375.37143899999995</c:v>
                </c:pt>
                <c:pt idx="561">
                  <c:v>375.34756399999998</c:v>
                </c:pt>
                <c:pt idx="562">
                  <c:v>375.37143899999995</c:v>
                </c:pt>
                <c:pt idx="563">
                  <c:v>375.39531399999998</c:v>
                </c:pt>
                <c:pt idx="564">
                  <c:v>375.41918899999996</c:v>
                </c:pt>
                <c:pt idx="565">
                  <c:v>375.34756399999998</c:v>
                </c:pt>
                <c:pt idx="566">
                  <c:v>375.39531399999998</c:v>
                </c:pt>
                <c:pt idx="567">
                  <c:v>375.39531399999998</c:v>
                </c:pt>
                <c:pt idx="568">
                  <c:v>375.37143899999995</c:v>
                </c:pt>
                <c:pt idx="569">
                  <c:v>375.39531399999998</c:v>
                </c:pt>
                <c:pt idx="570">
                  <c:v>375.34756399999998</c:v>
                </c:pt>
                <c:pt idx="571">
                  <c:v>375.41918899999996</c:v>
                </c:pt>
                <c:pt idx="572">
                  <c:v>375.39531399999998</c:v>
                </c:pt>
                <c:pt idx="573">
                  <c:v>375.657939</c:v>
                </c:pt>
                <c:pt idx="574">
                  <c:v>375.34756399999998</c:v>
                </c:pt>
                <c:pt idx="575">
                  <c:v>375.39531399999998</c:v>
                </c:pt>
                <c:pt idx="576">
                  <c:v>375.34756399999998</c:v>
                </c:pt>
                <c:pt idx="577">
                  <c:v>375.323689</c:v>
                </c:pt>
                <c:pt idx="578">
                  <c:v>375.34756399999998</c:v>
                </c:pt>
                <c:pt idx="579">
                  <c:v>375.39531399999998</c:v>
                </c:pt>
                <c:pt idx="580">
                  <c:v>375.34756399999998</c:v>
                </c:pt>
                <c:pt idx="581">
                  <c:v>375.37143899999995</c:v>
                </c:pt>
                <c:pt idx="582">
                  <c:v>375.29981399999997</c:v>
                </c:pt>
                <c:pt idx="583">
                  <c:v>375.29981399999997</c:v>
                </c:pt>
                <c:pt idx="584">
                  <c:v>375.39531399999998</c:v>
                </c:pt>
                <c:pt idx="585">
                  <c:v>375.29981399999997</c:v>
                </c:pt>
                <c:pt idx="586">
                  <c:v>375.37143899999995</c:v>
                </c:pt>
                <c:pt idx="587">
                  <c:v>375.41918899999996</c:v>
                </c:pt>
                <c:pt idx="588">
                  <c:v>375.34756399999998</c:v>
                </c:pt>
                <c:pt idx="589">
                  <c:v>375.39531399999998</c:v>
                </c:pt>
                <c:pt idx="590">
                  <c:v>375.44306399999999</c:v>
                </c:pt>
                <c:pt idx="591">
                  <c:v>375.37143899999995</c:v>
                </c:pt>
                <c:pt idx="592">
                  <c:v>375.44306399999999</c:v>
                </c:pt>
                <c:pt idx="593">
                  <c:v>375.41918899999996</c:v>
                </c:pt>
                <c:pt idx="594">
                  <c:v>375.34756399999998</c:v>
                </c:pt>
                <c:pt idx="595">
                  <c:v>375.39531399999998</c:v>
                </c:pt>
                <c:pt idx="596">
                  <c:v>375.41918899999996</c:v>
                </c:pt>
                <c:pt idx="597">
                  <c:v>375.39531399999998</c:v>
                </c:pt>
                <c:pt idx="598">
                  <c:v>375.46693899999997</c:v>
                </c:pt>
                <c:pt idx="599">
                  <c:v>375.39531399999998</c:v>
                </c:pt>
                <c:pt idx="600">
                  <c:v>375.44306399999999</c:v>
                </c:pt>
                <c:pt idx="601">
                  <c:v>375.41918899999996</c:v>
                </c:pt>
                <c:pt idx="602">
                  <c:v>375.37143899999995</c:v>
                </c:pt>
                <c:pt idx="603">
                  <c:v>375.39531399999998</c:v>
                </c:pt>
                <c:pt idx="604">
                  <c:v>375.39531399999998</c:v>
                </c:pt>
                <c:pt idx="605">
                  <c:v>375.39531399999998</c:v>
                </c:pt>
                <c:pt idx="606">
                  <c:v>375.34756399999998</c:v>
                </c:pt>
                <c:pt idx="607">
                  <c:v>375.34756399999998</c:v>
                </c:pt>
                <c:pt idx="608">
                  <c:v>375.37143899999995</c:v>
                </c:pt>
                <c:pt idx="609">
                  <c:v>375.37143899999995</c:v>
                </c:pt>
                <c:pt idx="610">
                  <c:v>375.37143899999995</c:v>
                </c:pt>
                <c:pt idx="611">
                  <c:v>375.44306399999999</c:v>
                </c:pt>
                <c:pt idx="612">
                  <c:v>375.39531399999998</c:v>
                </c:pt>
                <c:pt idx="613">
                  <c:v>375.39531399999998</c:v>
                </c:pt>
                <c:pt idx="614">
                  <c:v>375.39531399999998</c:v>
                </c:pt>
                <c:pt idx="615">
                  <c:v>375.37143899999995</c:v>
                </c:pt>
                <c:pt idx="616">
                  <c:v>375.41918899999996</c:v>
                </c:pt>
                <c:pt idx="617">
                  <c:v>375.53856399999995</c:v>
                </c:pt>
                <c:pt idx="618">
                  <c:v>375.58631399999996</c:v>
                </c:pt>
                <c:pt idx="619">
                  <c:v>375.657939</c:v>
                </c:pt>
                <c:pt idx="620">
                  <c:v>375.70568899999995</c:v>
                </c:pt>
                <c:pt idx="621">
                  <c:v>375.63406399999997</c:v>
                </c:pt>
                <c:pt idx="622">
                  <c:v>375.61018899999999</c:v>
                </c:pt>
                <c:pt idx="623">
                  <c:v>375.657939</c:v>
                </c:pt>
                <c:pt idx="624">
                  <c:v>375.58631399999996</c:v>
                </c:pt>
                <c:pt idx="625">
                  <c:v>375.56243899999998</c:v>
                </c:pt>
                <c:pt idx="626">
                  <c:v>375.58631399999996</c:v>
                </c:pt>
                <c:pt idx="627">
                  <c:v>375.53856399999995</c:v>
                </c:pt>
                <c:pt idx="628">
                  <c:v>375.46693899999997</c:v>
                </c:pt>
                <c:pt idx="629">
                  <c:v>375.490814</c:v>
                </c:pt>
                <c:pt idx="630">
                  <c:v>375.44306399999999</c:v>
                </c:pt>
                <c:pt idx="631">
                  <c:v>375.44306399999999</c:v>
                </c:pt>
                <c:pt idx="632">
                  <c:v>375.44306399999999</c:v>
                </c:pt>
                <c:pt idx="633">
                  <c:v>375.46693899999997</c:v>
                </c:pt>
                <c:pt idx="634">
                  <c:v>375.46693899999997</c:v>
                </c:pt>
                <c:pt idx="635">
                  <c:v>375.41918899999996</c:v>
                </c:pt>
                <c:pt idx="636">
                  <c:v>375.44306399999999</c:v>
                </c:pt>
                <c:pt idx="637">
                  <c:v>375.41918899999996</c:v>
                </c:pt>
                <c:pt idx="638">
                  <c:v>375.41918899999996</c:v>
                </c:pt>
                <c:pt idx="639">
                  <c:v>375.490814</c:v>
                </c:pt>
                <c:pt idx="640">
                  <c:v>375.44306399999999</c:v>
                </c:pt>
                <c:pt idx="641">
                  <c:v>375.490814</c:v>
                </c:pt>
                <c:pt idx="642">
                  <c:v>375.46693899999997</c:v>
                </c:pt>
                <c:pt idx="643">
                  <c:v>375.41918899999996</c:v>
                </c:pt>
                <c:pt idx="644">
                  <c:v>375.46693899999997</c:v>
                </c:pt>
                <c:pt idx="645">
                  <c:v>375.44306399999999</c:v>
                </c:pt>
                <c:pt idx="646">
                  <c:v>375.44306399999999</c:v>
                </c:pt>
                <c:pt idx="647">
                  <c:v>375.46693899999997</c:v>
                </c:pt>
                <c:pt idx="648">
                  <c:v>375.44306399999999</c:v>
                </c:pt>
                <c:pt idx="649">
                  <c:v>375.44306399999999</c:v>
                </c:pt>
                <c:pt idx="650">
                  <c:v>375.46693899999997</c:v>
                </c:pt>
                <c:pt idx="651">
                  <c:v>375.46693899999997</c:v>
                </c:pt>
                <c:pt idx="652">
                  <c:v>375.84893899999997</c:v>
                </c:pt>
                <c:pt idx="653">
                  <c:v>375.72956399999998</c:v>
                </c:pt>
                <c:pt idx="654">
                  <c:v>375.72956399999998</c:v>
                </c:pt>
                <c:pt idx="655">
                  <c:v>375.68181399999997</c:v>
                </c:pt>
                <c:pt idx="656">
                  <c:v>375.61018899999999</c:v>
                </c:pt>
                <c:pt idx="657">
                  <c:v>375.61018899999999</c:v>
                </c:pt>
                <c:pt idx="658">
                  <c:v>375.53856399999995</c:v>
                </c:pt>
                <c:pt idx="659">
                  <c:v>375.58631399999996</c:v>
                </c:pt>
                <c:pt idx="660">
                  <c:v>375.63406399999997</c:v>
                </c:pt>
                <c:pt idx="661">
                  <c:v>375.58631399999996</c:v>
                </c:pt>
                <c:pt idx="662">
                  <c:v>375.61018899999999</c:v>
                </c:pt>
                <c:pt idx="663">
                  <c:v>375.51468899999998</c:v>
                </c:pt>
                <c:pt idx="664">
                  <c:v>375.56243899999998</c:v>
                </c:pt>
                <c:pt idx="665">
                  <c:v>375.51468899999998</c:v>
                </c:pt>
                <c:pt idx="666">
                  <c:v>375.53856399999995</c:v>
                </c:pt>
                <c:pt idx="667">
                  <c:v>375.46693899999997</c:v>
                </c:pt>
                <c:pt idx="668">
                  <c:v>375.44306399999999</c:v>
                </c:pt>
                <c:pt idx="669">
                  <c:v>375.51468899999998</c:v>
                </c:pt>
                <c:pt idx="670">
                  <c:v>375.51468899999998</c:v>
                </c:pt>
                <c:pt idx="671">
                  <c:v>375.51468899999998</c:v>
                </c:pt>
                <c:pt idx="672">
                  <c:v>375.41918899999996</c:v>
                </c:pt>
                <c:pt idx="673">
                  <c:v>375.39531399999998</c:v>
                </c:pt>
                <c:pt idx="674">
                  <c:v>375.39531399999998</c:v>
                </c:pt>
                <c:pt idx="675">
                  <c:v>375.46693899999997</c:v>
                </c:pt>
                <c:pt idx="676">
                  <c:v>375.39531399999998</c:v>
                </c:pt>
                <c:pt idx="677">
                  <c:v>375.39531399999998</c:v>
                </c:pt>
                <c:pt idx="678">
                  <c:v>375.37143899999995</c:v>
                </c:pt>
                <c:pt idx="679">
                  <c:v>375.41918899999996</c:v>
                </c:pt>
                <c:pt idx="680">
                  <c:v>375.37143899999995</c:v>
                </c:pt>
                <c:pt idx="681">
                  <c:v>375.39531399999998</c:v>
                </c:pt>
                <c:pt idx="682">
                  <c:v>375.44306399999999</c:v>
                </c:pt>
                <c:pt idx="683">
                  <c:v>375.39531399999998</c:v>
                </c:pt>
                <c:pt idx="684">
                  <c:v>375.39531399999998</c:v>
                </c:pt>
                <c:pt idx="685">
                  <c:v>375.44306399999999</c:v>
                </c:pt>
                <c:pt idx="686">
                  <c:v>375.41918899999996</c:v>
                </c:pt>
                <c:pt idx="687">
                  <c:v>375.44306399999999</c:v>
                </c:pt>
                <c:pt idx="688">
                  <c:v>375.39531399999998</c:v>
                </c:pt>
                <c:pt idx="689">
                  <c:v>375.39531399999998</c:v>
                </c:pt>
                <c:pt idx="690">
                  <c:v>375.46693899999997</c:v>
                </c:pt>
                <c:pt idx="691">
                  <c:v>375.44306399999999</c:v>
                </c:pt>
                <c:pt idx="692">
                  <c:v>375.46693899999997</c:v>
                </c:pt>
                <c:pt idx="693">
                  <c:v>375.41918899999996</c:v>
                </c:pt>
                <c:pt idx="694">
                  <c:v>375.41918899999996</c:v>
                </c:pt>
                <c:pt idx="695">
                  <c:v>375.44306399999999</c:v>
                </c:pt>
                <c:pt idx="696">
                  <c:v>375.39531399999998</c:v>
                </c:pt>
                <c:pt idx="697">
                  <c:v>375.37143899999995</c:v>
                </c:pt>
                <c:pt idx="698">
                  <c:v>375.41918899999996</c:v>
                </c:pt>
                <c:pt idx="699">
                  <c:v>375.41918899999996</c:v>
                </c:pt>
                <c:pt idx="700">
                  <c:v>375.37143899999995</c:v>
                </c:pt>
                <c:pt idx="701">
                  <c:v>375.39531399999998</c:v>
                </c:pt>
                <c:pt idx="702">
                  <c:v>375.41918899999996</c:v>
                </c:pt>
                <c:pt idx="703">
                  <c:v>375.41918899999996</c:v>
                </c:pt>
                <c:pt idx="704">
                  <c:v>375.37143899999995</c:v>
                </c:pt>
                <c:pt idx="705">
                  <c:v>375.37143899999995</c:v>
                </c:pt>
                <c:pt idx="706">
                  <c:v>375.37143899999995</c:v>
                </c:pt>
                <c:pt idx="707">
                  <c:v>375.37143899999995</c:v>
                </c:pt>
                <c:pt idx="708">
                  <c:v>375.37143899999995</c:v>
                </c:pt>
                <c:pt idx="709">
                  <c:v>374.91781399999996</c:v>
                </c:pt>
                <c:pt idx="710">
                  <c:v>375.37143899999995</c:v>
                </c:pt>
                <c:pt idx="711">
                  <c:v>375.44306399999999</c:v>
                </c:pt>
                <c:pt idx="712">
                  <c:v>375.44306399999999</c:v>
                </c:pt>
                <c:pt idx="713">
                  <c:v>375.37143899999995</c:v>
                </c:pt>
                <c:pt idx="714">
                  <c:v>375.44306399999999</c:v>
                </c:pt>
                <c:pt idx="715">
                  <c:v>375.37143899999995</c:v>
                </c:pt>
                <c:pt idx="716">
                  <c:v>375.39531399999998</c:v>
                </c:pt>
                <c:pt idx="717">
                  <c:v>375.34756399999998</c:v>
                </c:pt>
                <c:pt idx="718">
                  <c:v>375.34756399999998</c:v>
                </c:pt>
                <c:pt idx="719">
                  <c:v>375.37143899999995</c:v>
                </c:pt>
                <c:pt idx="720">
                  <c:v>375.39531399999998</c:v>
                </c:pt>
                <c:pt idx="721">
                  <c:v>375.37143899999995</c:v>
                </c:pt>
                <c:pt idx="722">
                  <c:v>375.37143899999995</c:v>
                </c:pt>
                <c:pt idx="723">
                  <c:v>375.41918899999996</c:v>
                </c:pt>
                <c:pt idx="724">
                  <c:v>375.37143899999995</c:v>
                </c:pt>
                <c:pt idx="725">
                  <c:v>375.39531399999998</c:v>
                </c:pt>
                <c:pt idx="726">
                  <c:v>375.34756399999998</c:v>
                </c:pt>
                <c:pt idx="727">
                  <c:v>375.39531399999998</c:v>
                </c:pt>
                <c:pt idx="728">
                  <c:v>375.39531399999998</c:v>
                </c:pt>
                <c:pt idx="729">
                  <c:v>375.34756399999998</c:v>
                </c:pt>
                <c:pt idx="730">
                  <c:v>375.34756399999998</c:v>
                </c:pt>
                <c:pt idx="731">
                  <c:v>375.39531399999998</c:v>
                </c:pt>
                <c:pt idx="732">
                  <c:v>375.490814</c:v>
                </c:pt>
                <c:pt idx="733">
                  <c:v>375.41918899999996</c:v>
                </c:pt>
                <c:pt idx="734">
                  <c:v>375.41918899999996</c:v>
                </c:pt>
                <c:pt idx="735">
                  <c:v>375.37143899999995</c:v>
                </c:pt>
                <c:pt idx="736">
                  <c:v>375.37143899999995</c:v>
                </c:pt>
                <c:pt idx="737">
                  <c:v>375.34756399999998</c:v>
                </c:pt>
                <c:pt idx="738">
                  <c:v>375.44306399999999</c:v>
                </c:pt>
                <c:pt idx="739">
                  <c:v>375.39531399999998</c:v>
                </c:pt>
                <c:pt idx="740">
                  <c:v>375.41918899999996</c:v>
                </c:pt>
                <c:pt idx="741">
                  <c:v>375.39531399999998</c:v>
                </c:pt>
                <c:pt idx="742">
                  <c:v>375.39531399999998</c:v>
                </c:pt>
                <c:pt idx="743">
                  <c:v>375.34756399999998</c:v>
                </c:pt>
                <c:pt idx="744">
                  <c:v>375.41918899999996</c:v>
                </c:pt>
                <c:pt idx="745">
                  <c:v>375.34756399999998</c:v>
                </c:pt>
                <c:pt idx="746">
                  <c:v>375.39531399999998</c:v>
                </c:pt>
                <c:pt idx="747">
                  <c:v>375.39531399999998</c:v>
                </c:pt>
                <c:pt idx="748">
                  <c:v>375.39531399999998</c:v>
                </c:pt>
                <c:pt idx="749">
                  <c:v>375.39531399999998</c:v>
                </c:pt>
                <c:pt idx="750">
                  <c:v>375.39531399999998</c:v>
                </c:pt>
                <c:pt idx="751">
                  <c:v>375.34756399999998</c:v>
                </c:pt>
                <c:pt idx="752">
                  <c:v>375.37143899999995</c:v>
                </c:pt>
                <c:pt idx="753">
                  <c:v>375.37143899999995</c:v>
                </c:pt>
                <c:pt idx="754">
                  <c:v>375.39531399999998</c:v>
                </c:pt>
                <c:pt idx="755">
                  <c:v>375.44306399999999</c:v>
                </c:pt>
                <c:pt idx="756">
                  <c:v>375.51468899999998</c:v>
                </c:pt>
                <c:pt idx="757">
                  <c:v>375.46693899999997</c:v>
                </c:pt>
                <c:pt idx="758">
                  <c:v>375.53856399999995</c:v>
                </c:pt>
                <c:pt idx="759">
                  <c:v>375.490814</c:v>
                </c:pt>
                <c:pt idx="760">
                  <c:v>375.46693899999997</c:v>
                </c:pt>
                <c:pt idx="761">
                  <c:v>375.44306399999999</c:v>
                </c:pt>
                <c:pt idx="762">
                  <c:v>375.41918899999996</c:v>
                </c:pt>
                <c:pt idx="763">
                  <c:v>375.39531399999998</c:v>
                </c:pt>
                <c:pt idx="764">
                  <c:v>375.39531399999998</c:v>
                </c:pt>
                <c:pt idx="765">
                  <c:v>375.44306399999999</c:v>
                </c:pt>
                <c:pt idx="766">
                  <c:v>375.44306399999999</c:v>
                </c:pt>
                <c:pt idx="767">
                  <c:v>375.34756399999998</c:v>
                </c:pt>
                <c:pt idx="768">
                  <c:v>375.41918899999996</c:v>
                </c:pt>
                <c:pt idx="769">
                  <c:v>375.41918899999996</c:v>
                </c:pt>
                <c:pt idx="770">
                  <c:v>375.41918899999996</c:v>
                </c:pt>
                <c:pt idx="771">
                  <c:v>375.41918899999996</c:v>
                </c:pt>
                <c:pt idx="772">
                  <c:v>375.39531399999998</c:v>
                </c:pt>
                <c:pt idx="773">
                  <c:v>375.34756399999998</c:v>
                </c:pt>
                <c:pt idx="774">
                  <c:v>375.34756399999998</c:v>
                </c:pt>
                <c:pt idx="775">
                  <c:v>375.323689</c:v>
                </c:pt>
                <c:pt idx="776">
                  <c:v>375.37143899999995</c:v>
                </c:pt>
                <c:pt idx="777">
                  <c:v>375.39531399999998</c:v>
                </c:pt>
                <c:pt idx="778">
                  <c:v>375.39531399999998</c:v>
                </c:pt>
                <c:pt idx="779">
                  <c:v>375.34756399999998</c:v>
                </c:pt>
                <c:pt idx="780">
                  <c:v>375.37143899999995</c:v>
                </c:pt>
                <c:pt idx="781">
                  <c:v>375.41918899999996</c:v>
                </c:pt>
                <c:pt idx="782">
                  <c:v>375.44306399999999</c:v>
                </c:pt>
                <c:pt idx="783">
                  <c:v>375.37143899999995</c:v>
                </c:pt>
                <c:pt idx="784">
                  <c:v>375.41918899999996</c:v>
                </c:pt>
                <c:pt idx="785">
                  <c:v>375.34756399999998</c:v>
                </c:pt>
                <c:pt idx="786">
                  <c:v>375.39531399999998</c:v>
                </c:pt>
                <c:pt idx="787">
                  <c:v>375.41918899999996</c:v>
                </c:pt>
                <c:pt idx="788">
                  <c:v>375.37143899999995</c:v>
                </c:pt>
                <c:pt idx="789">
                  <c:v>375.41918899999996</c:v>
                </c:pt>
                <c:pt idx="790">
                  <c:v>375.39531399999998</c:v>
                </c:pt>
                <c:pt idx="791">
                  <c:v>375.34756399999998</c:v>
                </c:pt>
                <c:pt idx="792">
                  <c:v>375.41918899999996</c:v>
                </c:pt>
                <c:pt idx="793">
                  <c:v>375.39531399999998</c:v>
                </c:pt>
                <c:pt idx="794">
                  <c:v>375.39531399999998</c:v>
                </c:pt>
                <c:pt idx="795">
                  <c:v>375.41918899999996</c:v>
                </c:pt>
                <c:pt idx="796">
                  <c:v>375.41918899999996</c:v>
                </c:pt>
                <c:pt idx="797">
                  <c:v>375.37143899999995</c:v>
                </c:pt>
                <c:pt idx="798">
                  <c:v>375.37143899999995</c:v>
                </c:pt>
                <c:pt idx="799">
                  <c:v>375.46693899999997</c:v>
                </c:pt>
                <c:pt idx="800">
                  <c:v>375.37143899999995</c:v>
                </c:pt>
                <c:pt idx="801">
                  <c:v>375.39531399999998</c:v>
                </c:pt>
                <c:pt idx="802">
                  <c:v>375.41918899999996</c:v>
                </c:pt>
                <c:pt idx="803">
                  <c:v>375.39531399999998</c:v>
                </c:pt>
                <c:pt idx="804">
                  <c:v>375.490814</c:v>
                </c:pt>
                <c:pt idx="805">
                  <c:v>375.44306399999999</c:v>
                </c:pt>
                <c:pt idx="806">
                  <c:v>375.39531399999998</c:v>
                </c:pt>
                <c:pt idx="807">
                  <c:v>375.46693899999997</c:v>
                </c:pt>
                <c:pt idx="808">
                  <c:v>375.44306399999999</c:v>
                </c:pt>
                <c:pt idx="809">
                  <c:v>375.46693899999997</c:v>
                </c:pt>
                <c:pt idx="810">
                  <c:v>375.34756399999998</c:v>
                </c:pt>
                <c:pt idx="811">
                  <c:v>375.44306399999999</c:v>
                </c:pt>
                <c:pt idx="812">
                  <c:v>375.34756399999998</c:v>
                </c:pt>
                <c:pt idx="813">
                  <c:v>375.41918899999996</c:v>
                </c:pt>
                <c:pt idx="814">
                  <c:v>375.41918899999996</c:v>
                </c:pt>
                <c:pt idx="815">
                  <c:v>375.39531399999998</c:v>
                </c:pt>
                <c:pt idx="816">
                  <c:v>375.39531399999998</c:v>
                </c:pt>
                <c:pt idx="817">
                  <c:v>375.39531399999998</c:v>
                </c:pt>
                <c:pt idx="818">
                  <c:v>375.41918899999996</c:v>
                </c:pt>
                <c:pt idx="819">
                  <c:v>375.323689</c:v>
                </c:pt>
                <c:pt idx="820">
                  <c:v>375.323689</c:v>
                </c:pt>
                <c:pt idx="821">
                  <c:v>375.34756399999998</c:v>
                </c:pt>
                <c:pt idx="822">
                  <c:v>375.41918899999996</c:v>
                </c:pt>
                <c:pt idx="823">
                  <c:v>375.34756399999998</c:v>
                </c:pt>
                <c:pt idx="824">
                  <c:v>375.39531399999998</c:v>
                </c:pt>
                <c:pt idx="825">
                  <c:v>375.41918899999996</c:v>
                </c:pt>
                <c:pt idx="826">
                  <c:v>375.39531399999998</c:v>
                </c:pt>
                <c:pt idx="827">
                  <c:v>375.39531399999998</c:v>
                </c:pt>
                <c:pt idx="828">
                  <c:v>375.41918899999996</c:v>
                </c:pt>
                <c:pt idx="829">
                  <c:v>375.34756399999998</c:v>
                </c:pt>
                <c:pt idx="830">
                  <c:v>375.34756399999998</c:v>
                </c:pt>
                <c:pt idx="831">
                  <c:v>375.41918899999996</c:v>
                </c:pt>
                <c:pt idx="832">
                  <c:v>375.37143899999995</c:v>
                </c:pt>
                <c:pt idx="833">
                  <c:v>375.39531399999998</c:v>
                </c:pt>
                <c:pt idx="834">
                  <c:v>375.34756399999998</c:v>
                </c:pt>
                <c:pt idx="835">
                  <c:v>375.41918899999996</c:v>
                </c:pt>
                <c:pt idx="836">
                  <c:v>375.39531399999998</c:v>
                </c:pt>
                <c:pt idx="837">
                  <c:v>375.34756399999998</c:v>
                </c:pt>
                <c:pt idx="838">
                  <c:v>375.29981399999997</c:v>
                </c:pt>
                <c:pt idx="839">
                  <c:v>375.37143899999995</c:v>
                </c:pt>
                <c:pt idx="840">
                  <c:v>375.37143899999995</c:v>
                </c:pt>
                <c:pt idx="841">
                  <c:v>375.37143899999995</c:v>
                </c:pt>
                <c:pt idx="842">
                  <c:v>375.37143899999995</c:v>
                </c:pt>
                <c:pt idx="843">
                  <c:v>375.37143899999995</c:v>
                </c:pt>
                <c:pt idx="844">
                  <c:v>375.37143899999995</c:v>
                </c:pt>
                <c:pt idx="845">
                  <c:v>375.37143899999995</c:v>
                </c:pt>
                <c:pt idx="846">
                  <c:v>375.37143899999995</c:v>
                </c:pt>
                <c:pt idx="847">
                  <c:v>375.37143899999995</c:v>
                </c:pt>
                <c:pt idx="848">
                  <c:v>375.37143899999995</c:v>
                </c:pt>
                <c:pt idx="849">
                  <c:v>375.37143899999995</c:v>
                </c:pt>
                <c:pt idx="850">
                  <c:v>375.37143899999995</c:v>
                </c:pt>
                <c:pt idx="851">
                  <c:v>375.34756399999998</c:v>
                </c:pt>
                <c:pt idx="852">
                  <c:v>375.34756399999998</c:v>
                </c:pt>
                <c:pt idx="853">
                  <c:v>375.39531399999998</c:v>
                </c:pt>
                <c:pt idx="854">
                  <c:v>375.41918899999996</c:v>
                </c:pt>
                <c:pt idx="855">
                  <c:v>375.323689</c:v>
                </c:pt>
                <c:pt idx="856">
                  <c:v>375.323689</c:v>
                </c:pt>
                <c:pt idx="857">
                  <c:v>375.44306399999999</c:v>
                </c:pt>
                <c:pt idx="858">
                  <c:v>375.41918899999996</c:v>
                </c:pt>
                <c:pt idx="859">
                  <c:v>375.44306399999999</c:v>
                </c:pt>
                <c:pt idx="860">
                  <c:v>375.44306399999999</c:v>
                </c:pt>
                <c:pt idx="861">
                  <c:v>375.41918899999996</c:v>
                </c:pt>
                <c:pt idx="862">
                  <c:v>375.39531399999998</c:v>
                </c:pt>
                <c:pt idx="863">
                  <c:v>375.41918899999996</c:v>
                </c:pt>
                <c:pt idx="864">
                  <c:v>375.37143899999995</c:v>
                </c:pt>
                <c:pt idx="865">
                  <c:v>375.39531399999998</c:v>
                </c:pt>
                <c:pt idx="866">
                  <c:v>375.39531399999998</c:v>
                </c:pt>
                <c:pt idx="867">
                  <c:v>375.34756399999998</c:v>
                </c:pt>
                <c:pt idx="868">
                  <c:v>375.39531399999998</c:v>
                </c:pt>
                <c:pt idx="869">
                  <c:v>375.37143899999995</c:v>
                </c:pt>
                <c:pt idx="870">
                  <c:v>375.37143899999995</c:v>
                </c:pt>
                <c:pt idx="871">
                  <c:v>375.34756399999998</c:v>
                </c:pt>
                <c:pt idx="872">
                  <c:v>375.39531399999998</c:v>
                </c:pt>
                <c:pt idx="873">
                  <c:v>375.34756399999998</c:v>
                </c:pt>
                <c:pt idx="874">
                  <c:v>375.37143899999995</c:v>
                </c:pt>
                <c:pt idx="875">
                  <c:v>375.39531399999998</c:v>
                </c:pt>
                <c:pt idx="876">
                  <c:v>375.37143899999995</c:v>
                </c:pt>
                <c:pt idx="877">
                  <c:v>375.34756399999998</c:v>
                </c:pt>
                <c:pt idx="878">
                  <c:v>375.41918899999996</c:v>
                </c:pt>
                <c:pt idx="879">
                  <c:v>375.37143899999995</c:v>
                </c:pt>
                <c:pt idx="880">
                  <c:v>375.34756399999998</c:v>
                </c:pt>
                <c:pt idx="881">
                  <c:v>375.34756399999998</c:v>
                </c:pt>
                <c:pt idx="882">
                  <c:v>375.37143899999995</c:v>
                </c:pt>
                <c:pt idx="883">
                  <c:v>375.39531399999998</c:v>
                </c:pt>
                <c:pt idx="884">
                  <c:v>375.37143899999995</c:v>
                </c:pt>
                <c:pt idx="885">
                  <c:v>375.34756399999998</c:v>
                </c:pt>
                <c:pt idx="886">
                  <c:v>375.39531399999998</c:v>
                </c:pt>
                <c:pt idx="887">
                  <c:v>375.34756399999998</c:v>
                </c:pt>
              </c:numCache>
            </c:numRef>
          </c:yVal>
          <c:smooth val="1"/>
          <c:extLst xmlns:c16r2="http://schemas.microsoft.com/office/drawing/2015/06/chart">
            <c:ext xmlns:c16="http://schemas.microsoft.com/office/drawing/2014/chart" uri="{C3380CC4-5D6E-409C-BE32-E72D297353CC}">
              <c16:uniqueId val="{00000000-2F01-4A95-BDC1-17A855F52EEF}"/>
            </c:ext>
          </c:extLst>
        </c:ser>
        <c:dLbls>
          <c:showLegendKey val="0"/>
          <c:showVal val="0"/>
          <c:showCatName val="0"/>
          <c:showSerName val="0"/>
          <c:showPercent val="0"/>
          <c:showBubbleSize val="0"/>
        </c:dLbls>
        <c:axId val="-1454544704"/>
        <c:axId val="-1454541440"/>
      </c:scatterChart>
      <c:valAx>
        <c:axId val="-1454544704"/>
        <c:scaling>
          <c:orientation val="minMax"/>
          <c:max val="950"/>
          <c:min val="-50"/>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41440"/>
        <c:crosses val="autoZero"/>
        <c:crossBetween val="midCat"/>
        <c:majorUnit val="150"/>
      </c:valAx>
      <c:valAx>
        <c:axId val="-1454541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44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Simulated Discharge (Stage  vs Q linear regression)</a:t>
            </a:r>
            <a:endParaRPr lang="en-PH">
              <a:effectLst/>
            </a:endParaRPr>
          </a:p>
        </c:rich>
      </c:tx>
      <c:layout/>
      <c:overlay val="0"/>
      <c:spPr>
        <a:noFill/>
        <a:ln>
          <a:noFill/>
        </a:ln>
        <a:effectLst/>
      </c:spPr>
    </c:title>
    <c:autoTitleDeleted val="0"/>
    <c:plotArea>
      <c:layout/>
      <c:scatterChart>
        <c:scatterStyle val="smoothMarker"/>
        <c:varyColors val="0"/>
        <c:ser>
          <c:idx val="0"/>
          <c:order val="0"/>
          <c:tx>
            <c:v>Q</c:v>
          </c:tx>
          <c:spPr>
            <a:ln>
              <a:solidFill>
                <a:srgbClr val="00B050"/>
              </a:solidFill>
            </a:ln>
          </c:spPr>
          <c:marker>
            <c:symbol val="none"/>
          </c:marker>
          <c:xVal>
            <c:strRef>
              <c:f>'RATING CURVE'!$A$2:$A$889</c:f>
              <c:strCache>
                <c:ptCount val="888"/>
                <c:pt idx="0">
                  <c:v>2020/3/25 0:00:00</c:v>
                </c:pt>
                <c:pt idx="1">
                  <c:v>2020/3/25 1:00:00</c:v>
                </c:pt>
                <c:pt idx="2">
                  <c:v>2020/3/25 2:00:00</c:v>
                </c:pt>
                <c:pt idx="3">
                  <c:v>2020/3/25 3:00:00</c:v>
                </c:pt>
                <c:pt idx="4">
                  <c:v>2020/3/25 4:00:00</c:v>
                </c:pt>
                <c:pt idx="5">
                  <c:v>2020/3/25 5:00:00</c:v>
                </c:pt>
                <c:pt idx="6">
                  <c:v>2020/3/25 6:00:00</c:v>
                </c:pt>
                <c:pt idx="7">
                  <c:v>2020/3/25 7:00:00</c:v>
                </c:pt>
                <c:pt idx="8">
                  <c:v>2020/3/25 8:00:00</c:v>
                </c:pt>
                <c:pt idx="9">
                  <c:v>2020/3/25 9:00:00</c:v>
                </c:pt>
                <c:pt idx="10">
                  <c:v>2020/3/25 10:00:00</c:v>
                </c:pt>
                <c:pt idx="11">
                  <c:v>2020/3/25 11:00:00</c:v>
                </c:pt>
                <c:pt idx="12">
                  <c:v>2020/3/25 12:00:00</c:v>
                </c:pt>
                <c:pt idx="13">
                  <c:v>2020/3/25 13:00:00</c:v>
                </c:pt>
                <c:pt idx="14">
                  <c:v>2020/3/25 14:00:00</c:v>
                </c:pt>
                <c:pt idx="15">
                  <c:v>2020/3/25 15:00:00</c:v>
                </c:pt>
                <c:pt idx="16">
                  <c:v>2020/3/25 16:00:00</c:v>
                </c:pt>
                <c:pt idx="17">
                  <c:v>2020/3/25 17:00:00</c:v>
                </c:pt>
                <c:pt idx="18">
                  <c:v>2020/3/25 18:00:00</c:v>
                </c:pt>
                <c:pt idx="19">
                  <c:v>2020/3/25 19:00:00</c:v>
                </c:pt>
                <c:pt idx="20">
                  <c:v>2020/3/25 20:00:00</c:v>
                </c:pt>
                <c:pt idx="21">
                  <c:v>2020/3/25 21:00:00</c:v>
                </c:pt>
                <c:pt idx="22">
                  <c:v>2020/3/25 22:00:00</c:v>
                </c:pt>
                <c:pt idx="23">
                  <c:v>2020/3/25 23:00:00</c:v>
                </c:pt>
                <c:pt idx="24">
                  <c:v>2020/3/26 0:00:00</c:v>
                </c:pt>
                <c:pt idx="25">
                  <c:v>2020/3/26 1:00:00</c:v>
                </c:pt>
                <c:pt idx="26">
                  <c:v>2020/3/26 2:00:00</c:v>
                </c:pt>
                <c:pt idx="27">
                  <c:v>2020/3/26 3:00:00</c:v>
                </c:pt>
                <c:pt idx="28">
                  <c:v>2020/3/26 4:00:00</c:v>
                </c:pt>
                <c:pt idx="29">
                  <c:v>2020/3/26 5:00:00</c:v>
                </c:pt>
                <c:pt idx="30">
                  <c:v>2020/3/26 6:00:00</c:v>
                </c:pt>
                <c:pt idx="31">
                  <c:v>2020/3/26 7:00:00</c:v>
                </c:pt>
                <c:pt idx="32">
                  <c:v>2020/3/26 8:00:00</c:v>
                </c:pt>
                <c:pt idx="33">
                  <c:v>2020/3/26 9:00:00</c:v>
                </c:pt>
                <c:pt idx="34">
                  <c:v>2020/3/26 10:00:00</c:v>
                </c:pt>
                <c:pt idx="35">
                  <c:v>2020/3/26 11:00:00</c:v>
                </c:pt>
                <c:pt idx="36">
                  <c:v>2020/3/26 12:00:00</c:v>
                </c:pt>
                <c:pt idx="37">
                  <c:v>2020/3/26 13:00:00</c:v>
                </c:pt>
                <c:pt idx="38">
                  <c:v>2020/3/26 14:00:00</c:v>
                </c:pt>
                <c:pt idx="39">
                  <c:v>2020/3/26 15:00:00</c:v>
                </c:pt>
                <c:pt idx="40">
                  <c:v>2020/3/26 16:00:00</c:v>
                </c:pt>
                <c:pt idx="41">
                  <c:v>2020/3/26 17:00:00</c:v>
                </c:pt>
                <c:pt idx="42">
                  <c:v>2020/3/26 18:00:00</c:v>
                </c:pt>
                <c:pt idx="43">
                  <c:v>2020/3/26 19:00:00</c:v>
                </c:pt>
                <c:pt idx="44">
                  <c:v>2020/3/26 20:00:00</c:v>
                </c:pt>
                <c:pt idx="45">
                  <c:v>2020/3/26 21:00:00</c:v>
                </c:pt>
                <c:pt idx="46">
                  <c:v>2020/3/26 22:00:00</c:v>
                </c:pt>
                <c:pt idx="47">
                  <c:v>2020/3/26 23:00:00</c:v>
                </c:pt>
                <c:pt idx="48">
                  <c:v>2020/3/27 0:00:00</c:v>
                </c:pt>
                <c:pt idx="49">
                  <c:v>2020/3/27 1:00:00</c:v>
                </c:pt>
                <c:pt idx="50">
                  <c:v>2020/3/27 2:00:00</c:v>
                </c:pt>
                <c:pt idx="51">
                  <c:v>2020/3/27 3:00:00</c:v>
                </c:pt>
                <c:pt idx="52">
                  <c:v>2020/3/27 4:00:00</c:v>
                </c:pt>
                <c:pt idx="53">
                  <c:v>2020/3/27 5:00:00</c:v>
                </c:pt>
                <c:pt idx="54">
                  <c:v>2020/3/27 6:00:00</c:v>
                </c:pt>
                <c:pt idx="55">
                  <c:v>2020/3/27 7:00:00</c:v>
                </c:pt>
                <c:pt idx="56">
                  <c:v>2020/3/27 8:00:00</c:v>
                </c:pt>
                <c:pt idx="57">
                  <c:v>2020/3/27 9:00:00</c:v>
                </c:pt>
                <c:pt idx="58">
                  <c:v>2020/3/27 10:00:00</c:v>
                </c:pt>
                <c:pt idx="59">
                  <c:v>2020/3/27 11:00:00</c:v>
                </c:pt>
                <c:pt idx="60">
                  <c:v>2020/3/27 12:00:00</c:v>
                </c:pt>
                <c:pt idx="61">
                  <c:v>2020/3/27 13:00:00</c:v>
                </c:pt>
                <c:pt idx="62">
                  <c:v>2020/3/27 14:00:00</c:v>
                </c:pt>
                <c:pt idx="63">
                  <c:v>2020/3/27 15:00:00</c:v>
                </c:pt>
                <c:pt idx="64">
                  <c:v>2020/3/27 16:00:00</c:v>
                </c:pt>
                <c:pt idx="65">
                  <c:v>2020/3/27 17:00:00</c:v>
                </c:pt>
                <c:pt idx="66">
                  <c:v>2020/3/27 18:00:00</c:v>
                </c:pt>
                <c:pt idx="67">
                  <c:v>2020/3/27 19:00:00</c:v>
                </c:pt>
                <c:pt idx="68">
                  <c:v>2020/3/27 20:00:00</c:v>
                </c:pt>
                <c:pt idx="69">
                  <c:v>2020/3/27 21:00:00</c:v>
                </c:pt>
                <c:pt idx="70">
                  <c:v>2020/3/27 22:00:00</c:v>
                </c:pt>
                <c:pt idx="71">
                  <c:v>2020/3/27 23:00:00</c:v>
                </c:pt>
                <c:pt idx="72">
                  <c:v>2020/3/28 0:00:00</c:v>
                </c:pt>
                <c:pt idx="73">
                  <c:v>2020/3/28 1:00:00</c:v>
                </c:pt>
                <c:pt idx="74">
                  <c:v>2020/3/28 2:00:00</c:v>
                </c:pt>
                <c:pt idx="75">
                  <c:v>2020/3/28 3:00:00</c:v>
                </c:pt>
                <c:pt idx="76">
                  <c:v>2020/3/28 4:00:00</c:v>
                </c:pt>
                <c:pt idx="77">
                  <c:v>2020/3/28 5:00:00</c:v>
                </c:pt>
                <c:pt idx="78">
                  <c:v>2020/3/28 6:00:00</c:v>
                </c:pt>
                <c:pt idx="79">
                  <c:v>2020/3/28 7:00:00</c:v>
                </c:pt>
                <c:pt idx="80">
                  <c:v>2020/3/28 8:00:00</c:v>
                </c:pt>
                <c:pt idx="81">
                  <c:v>2020/3/28 9:00:00</c:v>
                </c:pt>
                <c:pt idx="82">
                  <c:v>2020/3/28 10:00:00</c:v>
                </c:pt>
                <c:pt idx="83">
                  <c:v>2020/3/28 11:00:00</c:v>
                </c:pt>
                <c:pt idx="84">
                  <c:v>2020/3/28 12:00:00</c:v>
                </c:pt>
                <c:pt idx="85">
                  <c:v>2020/3/28 13:00:00</c:v>
                </c:pt>
                <c:pt idx="86">
                  <c:v>2020/3/28 14:00:00</c:v>
                </c:pt>
                <c:pt idx="87">
                  <c:v>2020/3/28 15:00:00</c:v>
                </c:pt>
                <c:pt idx="88">
                  <c:v>2020/3/28 16:00:00</c:v>
                </c:pt>
                <c:pt idx="89">
                  <c:v>2020/3/28 17:00:00</c:v>
                </c:pt>
                <c:pt idx="90">
                  <c:v>2020/3/28 18:00:00</c:v>
                </c:pt>
                <c:pt idx="91">
                  <c:v>2020/3/28 19:00:00</c:v>
                </c:pt>
                <c:pt idx="92">
                  <c:v>2020/3/28 20:00:00</c:v>
                </c:pt>
                <c:pt idx="93">
                  <c:v>2020/3/28 21:00:00</c:v>
                </c:pt>
                <c:pt idx="94">
                  <c:v>2020/3/28 22:00:00</c:v>
                </c:pt>
                <c:pt idx="95">
                  <c:v>2020/3/28 23:00:00</c:v>
                </c:pt>
                <c:pt idx="96">
                  <c:v>2020/3/29 0:00:00</c:v>
                </c:pt>
                <c:pt idx="97">
                  <c:v>2020/3/29 1:00:00</c:v>
                </c:pt>
                <c:pt idx="98">
                  <c:v>2020/3/29 2:00:00</c:v>
                </c:pt>
                <c:pt idx="99">
                  <c:v>2020/3/29 3:00:00</c:v>
                </c:pt>
                <c:pt idx="100">
                  <c:v>2020/3/29 4:00:00</c:v>
                </c:pt>
                <c:pt idx="101">
                  <c:v>2020/3/29 5:00:00</c:v>
                </c:pt>
                <c:pt idx="102">
                  <c:v>2020/3/29 6:00:00</c:v>
                </c:pt>
                <c:pt idx="103">
                  <c:v>2020/3/29 7:00:00</c:v>
                </c:pt>
                <c:pt idx="104">
                  <c:v>2020/3/29 8:00:00</c:v>
                </c:pt>
                <c:pt idx="105">
                  <c:v>2020/3/29 9:00:00</c:v>
                </c:pt>
                <c:pt idx="106">
                  <c:v>2020/3/29 10:00:00</c:v>
                </c:pt>
                <c:pt idx="107">
                  <c:v>2020/3/29 11:00:00</c:v>
                </c:pt>
                <c:pt idx="108">
                  <c:v>2020/3/29 12:00:00</c:v>
                </c:pt>
                <c:pt idx="109">
                  <c:v>2020/3/29 13:00:00</c:v>
                </c:pt>
                <c:pt idx="110">
                  <c:v>2020/3/29 14:00:00</c:v>
                </c:pt>
                <c:pt idx="111">
                  <c:v>2020/3/29 15:00:00</c:v>
                </c:pt>
                <c:pt idx="112">
                  <c:v>2020/3/29 16:00:00</c:v>
                </c:pt>
                <c:pt idx="113">
                  <c:v>2020/3/29 17:00:00</c:v>
                </c:pt>
                <c:pt idx="114">
                  <c:v>2020/3/29 18:00:00</c:v>
                </c:pt>
                <c:pt idx="115">
                  <c:v>2020/3/29 19:00:00</c:v>
                </c:pt>
                <c:pt idx="116">
                  <c:v>2020/3/29 20:00:00</c:v>
                </c:pt>
                <c:pt idx="117">
                  <c:v>2020/3/29 21:00:00</c:v>
                </c:pt>
                <c:pt idx="118">
                  <c:v>2020/3/29 22:00:00</c:v>
                </c:pt>
                <c:pt idx="119">
                  <c:v>2020/3/29 23:00:00</c:v>
                </c:pt>
                <c:pt idx="120">
                  <c:v>2020/3/30 0:00:00</c:v>
                </c:pt>
                <c:pt idx="121">
                  <c:v>2020/3/30 1:00:00</c:v>
                </c:pt>
                <c:pt idx="122">
                  <c:v>2020/3/30 2:00:00</c:v>
                </c:pt>
                <c:pt idx="123">
                  <c:v>2020/3/30 3:00:00</c:v>
                </c:pt>
                <c:pt idx="124">
                  <c:v>2020/3/30 4:00:00</c:v>
                </c:pt>
                <c:pt idx="125">
                  <c:v>2020/3/30 5:00:00</c:v>
                </c:pt>
                <c:pt idx="126">
                  <c:v>2020/3/30 6:00:00</c:v>
                </c:pt>
                <c:pt idx="127">
                  <c:v>2020/3/30 7:00:00</c:v>
                </c:pt>
                <c:pt idx="128">
                  <c:v>2020/3/30 8:00:00</c:v>
                </c:pt>
                <c:pt idx="129">
                  <c:v>2020/3/30 9:00:00</c:v>
                </c:pt>
                <c:pt idx="130">
                  <c:v>2020/3/30 10:00:00</c:v>
                </c:pt>
                <c:pt idx="131">
                  <c:v>2020/3/30 11:00:00</c:v>
                </c:pt>
                <c:pt idx="132">
                  <c:v>2020/3/30 12:00:00</c:v>
                </c:pt>
                <c:pt idx="133">
                  <c:v>2020/3/30 13:00:00</c:v>
                </c:pt>
                <c:pt idx="134">
                  <c:v>2020/3/30 14:00:00</c:v>
                </c:pt>
                <c:pt idx="135">
                  <c:v>2020/3/30 15:00:00</c:v>
                </c:pt>
                <c:pt idx="136">
                  <c:v>2020/3/30 16:00:00</c:v>
                </c:pt>
                <c:pt idx="137">
                  <c:v>2020/3/30 17:00:00</c:v>
                </c:pt>
                <c:pt idx="138">
                  <c:v>2020/3/30 18:00:00</c:v>
                </c:pt>
                <c:pt idx="139">
                  <c:v>2020/3/30 19:00:00</c:v>
                </c:pt>
                <c:pt idx="140">
                  <c:v>2020/3/30 20:00:00</c:v>
                </c:pt>
                <c:pt idx="141">
                  <c:v>2020/3/30 21:00:00</c:v>
                </c:pt>
                <c:pt idx="142">
                  <c:v>2020/3/30 22:00:00</c:v>
                </c:pt>
                <c:pt idx="143">
                  <c:v>2020/3/30 23:00:00</c:v>
                </c:pt>
                <c:pt idx="144">
                  <c:v>2020/3/31 0:00:00</c:v>
                </c:pt>
                <c:pt idx="145">
                  <c:v>2020/3/31 1:00:00</c:v>
                </c:pt>
                <c:pt idx="146">
                  <c:v>2020/3/31 2:00:00</c:v>
                </c:pt>
                <c:pt idx="147">
                  <c:v>2020/3/31 3:00:00</c:v>
                </c:pt>
                <c:pt idx="148">
                  <c:v>2020/3/31 4:00:00</c:v>
                </c:pt>
                <c:pt idx="149">
                  <c:v>2020/3/31 5:00:00</c:v>
                </c:pt>
                <c:pt idx="150">
                  <c:v>2020/3/31 6:00:00</c:v>
                </c:pt>
                <c:pt idx="151">
                  <c:v>2020/3/31 7:00:00</c:v>
                </c:pt>
                <c:pt idx="152">
                  <c:v>2020/3/31 8:00:00</c:v>
                </c:pt>
                <c:pt idx="153">
                  <c:v>2020/3/31 9:00:00</c:v>
                </c:pt>
                <c:pt idx="154">
                  <c:v>2020/3/31 10:00:00</c:v>
                </c:pt>
                <c:pt idx="155">
                  <c:v>2020/3/31 11:00:00</c:v>
                </c:pt>
                <c:pt idx="156">
                  <c:v>2020/3/31 12:00:00</c:v>
                </c:pt>
                <c:pt idx="157">
                  <c:v>2020/3/31 13:00:00</c:v>
                </c:pt>
                <c:pt idx="158">
                  <c:v>2020/3/31 14:00:00</c:v>
                </c:pt>
                <c:pt idx="159">
                  <c:v>2020/3/31 15:00:00</c:v>
                </c:pt>
                <c:pt idx="160">
                  <c:v>2020/3/31 16:00:00</c:v>
                </c:pt>
                <c:pt idx="161">
                  <c:v>2020/3/31 17:00:00</c:v>
                </c:pt>
                <c:pt idx="162">
                  <c:v>2020/3/31 18:00:00</c:v>
                </c:pt>
                <c:pt idx="163">
                  <c:v>2020/3/31 19:00:00</c:v>
                </c:pt>
                <c:pt idx="164">
                  <c:v>2020/3/31 20:00:00</c:v>
                </c:pt>
                <c:pt idx="165">
                  <c:v>2020/3/31 21:00:00</c:v>
                </c:pt>
                <c:pt idx="166">
                  <c:v>2020/3/31 22:00:00</c:v>
                </c:pt>
                <c:pt idx="167">
                  <c:v>2020/3/31 23:00:00</c:v>
                </c:pt>
                <c:pt idx="168">
                  <c:v>2020/4/1 0:00:00</c:v>
                </c:pt>
                <c:pt idx="169">
                  <c:v>2020/4/1 1:00:00</c:v>
                </c:pt>
                <c:pt idx="170">
                  <c:v>2020/4/1 2:00:00</c:v>
                </c:pt>
                <c:pt idx="171">
                  <c:v>2020/4/1 3:00:00</c:v>
                </c:pt>
                <c:pt idx="172">
                  <c:v>2020/4/1 4:00:00</c:v>
                </c:pt>
                <c:pt idx="173">
                  <c:v>2020/4/1 5:00:00</c:v>
                </c:pt>
                <c:pt idx="174">
                  <c:v>2020/4/1 6:00:00</c:v>
                </c:pt>
                <c:pt idx="175">
                  <c:v>2020/4/1 7:00:00</c:v>
                </c:pt>
                <c:pt idx="176">
                  <c:v>2020/4/1 8:00:00</c:v>
                </c:pt>
                <c:pt idx="177">
                  <c:v>2020/4/1 9:00:00</c:v>
                </c:pt>
                <c:pt idx="178">
                  <c:v>2020/4/1 10:00:00</c:v>
                </c:pt>
                <c:pt idx="179">
                  <c:v>2020/4/1 11:00:00</c:v>
                </c:pt>
                <c:pt idx="180">
                  <c:v>2020/4/1 12:00:00</c:v>
                </c:pt>
                <c:pt idx="181">
                  <c:v>2020/4/1 13:00:00</c:v>
                </c:pt>
                <c:pt idx="182">
                  <c:v>2020/4/1 14:00:00</c:v>
                </c:pt>
                <c:pt idx="183">
                  <c:v>2020/4/1 15:00:00</c:v>
                </c:pt>
                <c:pt idx="184">
                  <c:v>2020/4/1 16:00:00</c:v>
                </c:pt>
                <c:pt idx="185">
                  <c:v>2020/4/1 17:00:00</c:v>
                </c:pt>
                <c:pt idx="186">
                  <c:v>2020/4/1 18:00:00</c:v>
                </c:pt>
                <c:pt idx="187">
                  <c:v>2020/4/1 19:00:00</c:v>
                </c:pt>
                <c:pt idx="188">
                  <c:v>2020/4/1 20:00:00</c:v>
                </c:pt>
                <c:pt idx="189">
                  <c:v>2020/4/1 21:00:00</c:v>
                </c:pt>
                <c:pt idx="190">
                  <c:v>2020/4/1 22:00:00</c:v>
                </c:pt>
                <c:pt idx="191">
                  <c:v>2020/4/1 23:00:00</c:v>
                </c:pt>
                <c:pt idx="192">
                  <c:v>2020/4/2 0:00:00</c:v>
                </c:pt>
                <c:pt idx="193">
                  <c:v>2020/4/2 1:00:00</c:v>
                </c:pt>
                <c:pt idx="194">
                  <c:v>2020/4/2 2:00:00</c:v>
                </c:pt>
                <c:pt idx="195">
                  <c:v>2020/4/2 3:00:00</c:v>
                </c:pt>
                <c:pt idx="196">
                  <c:v>2020/4/2 4:00:00</c:v>
                </c:pt>
                <c:pt idx="197">
                  <c:v>2020/4/2 5:00:00</c:v>
                </c:pt>
                <c:pt idx="198">
                  <c:v>2020/4/2 6:00:00</c:v>
                </c:pt>
                <c:pt idx="199">
                  <c:v>2020/4/2 7:00:00</c:v>
                </c:pt>
                <c:pt idx="200">
                  <c:v>2020/4/2 8:00:00</c:v>
                </c:pt>
                <c:pt idx="201">
                  <c:v>2020/4/2 9:00:00</c:v>
                </c:pt>
                <c:pt idx="202">
                  <c:v>2020/4/2 10:00:00</c:v>
                </c:pt>
                <c:pt idx="203">
                  <c:v>2020/4/2 11:00:00</c:v>
                </c:pt>
                <c:pt idx="204">
                  <c:v>2020/4/2 12:00:00</c:v>
                </c:pt>
                <c:pt idx="205">
                  <c:v>2020/4/2 13:00:00</c:v>
                </c:pt>
                <c:pt idx="206">
                  <c:v>2020/4/2 14:00:00</c:v>
                </c:pt>
                <c:pt idx="207">
                  <c:v>2020/4/2 15:00:00</c:v>
                </c:pt>
                <c:pt idx="208">
                  <c:v>2020/4/2 16:00:00</c:v>
                </c:pt>
                <c:pt idx="209">
                  <c:v>2020/4/2 17:00:00</c:v>
                </c:pt>
                <c:pt idx="210">
                  <c:v>2020/4/2 18:00:00</c:v>
                </c:pt>
                <c:pt idx="211">
                  <c:v>2020/4/2 19:00:00</c:v>
                </c:pt>
                <c:pt idx="212">
                  <c:v>2020/4/2 20:00:00</c:v>
                </c:pt>
                <c:pt idx="213">
                  <c:v>2020/4/2 21:00:00</c:v>
                </c:pt>
                <c:pt idx="214">
                  <c:v>2020/4/2 22:00:00</c:v>
                </c:pt>
                <c:pt idx="215">
                  <c:v>2020/4/2 23:00:00</c:v>
                </c:pt>
                <c:pt idx="216">
                  <c:v>2020/4/3 0:00:00</c:v>
                </c:pt>
                <c:pt idx="217">
                  <c:v>2020/4/3 1:00:00</c:v>
                </c:pt>
                <c:pt idx="218">
                  <c:v>2020/4/3 2:00:00</c:v>
                </c:pt>
                <c:pt idx="219">
                  <c:v>2020/4/3 3:00:00</c:v>
                </c:pt>
                <c:pt idx="220">
                  <c:v>2020/4/3 4:00:00</c:v>
                </c:pt>
                <c:pt idx="221">
                  <c:v>2020/4/3 5:00:00</c:v>
                </c:pt>
                <c:pt idx="222">
                  <c:v>2020/4/3 6:00:00</c:v>
                </c:pt>
                <c:pt idx="223">
                  <c:v>2020/4/3 7:00:00</c:v>
                </c:pt>
                <c:pt idx="224">
                  <c:v>2020/4/3 8:00:00</c:v>
                </c:pt>
                <c:pt idx="225">
                  <c:v>2020/4/3 9:00:00</c:v>
                </c:pt>
                <c:pt idx="226">
                  <c:v>2020/4/3 10:00:00</c:v>
                </c:pt>
                <c:pt idx="227">
                  <c:v>2020/4/3 11:00:00</c:v>
                </c:pt>
                <c:pt idx="228">
                  <c:v>2020/4/3 12:00:00</c:v>
                </c:pt>
                <c:pt idx="229">
                  <c:v>2020/4/3 13:00:00</c:v>
                </c:pt>
                <c:pt idx="230">
                  <c:v>2020/4/3 14:00:00</c:v>
                </c:pt>
                <c:pt idx="231">
                  <c:v>2020/4/3 15:00:00</c:v>
                </c:pt>
                <c:pt idx="232">
                  <c:v>2020/4/3 16:00:00</c:v>
                </c:pt>
                <c:pt idx="233">
                  <c:v>2020/4/3 17:00:00</c:v>
                </c:pt>
                <c:pt idx="234">
                  <c:v>2020/4/3 18:00:00</c:v>
                </c:pt>
                <c:pt idx="235">
                  <c:v>2020/4/3 19:00:00</c:v>
                </c:pt>
                <c:pt idx="236">
                  <c:v>2020/4/3 20:00:00</c:v>
                </c:pt>
                <c:pt idx="237">
                  <c:v>2020/4/3 21:00:00</c:v>
                </c:pt>
                <c:pt idx="238">
                  <c:v>2020/4/3 22:00:00</c:v>
                </c:pt>
                <c:pt idx="239">
                  <c:v>2020/4/3 23:00:00</c:v>
                </c:pt>
                <c:pt idx="240">
                  <c:v>2020/4/4 0:00:00</c:v>
                </c:pt>
                <c:pt idx="241">
                  <c:v>2020/4/4 1:00:00</c:v>
                </c:pt>
                <c:pt idx="242">
                  <c:v>2020/4/4 2:00:00</c:v>
                </c:pt>
                <c:pt idx="243">
                  <c:v>2020/4/4 3:00:00</c:v>
                </c:pt>
                <c:pt idx="244">
                  <c:v>2020/4/4 4:00:00</c:v>
                </c:pt>
                <c:pt idx="245">
                  <c:v>2020/4/4 5:00:00</c:v>
                </c:pt>
                <c:pt idx="246">
                  <c:v>2020/4/4 6:00:00</c:v>
                </c:pt>
                <c:pt idx="247">
                  <c:v>2020/4/4 7:00:00</c:v>
                </c:pt>
                <c:pt idx="248">
                  <c:v>2020/4/4 8:00:00</c:v>
                </c:pt>
                <c:pt idx="249">
                  <c:v>2020/4/4 9:00:00</c:v>
                </c:pt>
                <c:pt idx="250">
                  <c:v>2020/4/4 10:00:00</c:v>
                </c:pt>
                <c:pt idx="251">
                  <c:v>2020/4/4 11:00:00</c:v>
                </c:pt>
                <c:pt idx="252">
                  <c:v>2020/4/4 12:00:00</c:v>
                </c:pt>
                <c:pt idx="253">
                  <c:v>2020/4/4 13:00:00</c:v>
                </c:pt>
                <c:pt idx="254">
                  <c:v>2020/4/4 14:00:00</c:v>
                </c:pt>
                <c:pt idx="255">
                  <c:v>2020/4/4 15:00:00</c:v>
                </c:pt>
                <c:pt idx="256">
                  <c:v>2020/4/4 16:00:00</c:v>
                </c:pt>
                <c:pt idx="257">
                  <c:v>2020/4/4 17:00:00</c:v>
                </c:pt>
                <c:pt idx="258">
                  <c:v>2020/4/4 18:00:00</c:v>
                </c:pt>
                <c:pt idx="259">
                  <c:v>2020/4/4 19:00:00</c:v>
                </c:pt>
                <c:pt idx="260">
                  <c:v>2020/4/4 20:00:00</c:v>
                </c:pt>
                <c:pt idx="261">
                  <c:v>2020/4/4 21:00:00</c:v>
                </c:pt>
                <c:pt idx="262">
                  <c:v>2020/4/4 22:00:00</c:v>
                </c:pt>
                <c:pt idx="263">
                  <c:v>2020/4/4 23:00:00</c:v>
                </c:pt>
                <c:pt idx="264">
                  <c:v>2020/4/5 0:00:00</c:v>
                </c:pt>
                <c:pt idx="265">
                  <c:v>2020/4/5 1:00:00</c:v>
                </c:pt>
                <c:pt idx="266">
                  <c:v>2020/4/5 2:00:00</c:v>
                </c:pt>
                <c:pt idx="267">
                  <c:v>2020/4/5 3:00:00</c:v>
                </c:pt>
                <c:pt idx="268">
                  <c:v>2020/4/5 4:00:00</c:v>
                </c:pt>
                <c:pt idx="269">
                  <c:v>2020/4/5 5:00:00</c:v>
                </c:pt>
                <c:pt idx="270">
                  <c:v>2020/4/5 6:00:00</c:v>
                </c:pt>
                <c:pt idx="271">
                  <c:v>2020/4/5 7:00:00</c:v>
                </c:pt>
                <c:pt idx="272">
                  <c:v>2020/4/5 8:00:00</c:v>
                </c:pt>
                <c:pt idx="273">
                  <c:v>2020/4/5 9:00:00</c:v>
                </c:pt>
                <c:pt idx="274">
                  <c:v>2020/4/5 10:00:00</c:v>
                </c:pt>
                <c:pt idx="275">
                  <c:v>2020/4/5 11:00:00</c:v>
                </c:pt>
                <c:pt idx="276">
                  <c:v>2020/4/5 12:00:00</c:v>
                </c:pt>
                <c:pt idx="277">
                  <c:v>2020/4/5 13:00:00</c:v>
                </c:pt>
                <c:pt idx="278">
                  <c:v>2020/4/5 14:00:00</c:v>
                </c:pt>
                <c:pt idx="279">
                  <c:v>2020/4/5 15:00:00</c:v>
                </c:pt>
                <c:pt idx="280">
                  <c:v>2020/4/5 16:00:00</c:v>
                </c:pt>
                <c:pt idx="281">
                  <c:v>2020/4/5 17:00:00</c:v>
                </c:pt>
                <c:pt idx="282">
                  <c:v>2020/4/5 18:00:00</c:v>
                </c:pt>
                <c:pt idx="283">
                  <c:v>2020/4/5 19:00:00</c:v>
                </c:pt>
                <c:pt idx="284">
                  <c:v>2020/4/5 20:00:00</c:v>
                </c:pt>
                <c:pt idx="285">
                  <c:v>2020/4/5 21:00:00</c:v>
                </c:pt>
                <c:pt idx="286">
                  <c:v>2020/4/5 22:00:00</c:v>
                </c:pt>
                <c:pt idx="287">
                  <c:v>2020/4/5 23:00:00</c:v>
                </c:pt>
                <c:pt idx="288">
                  <c:v>2020/4/6 0:00:00</c:v>
                </c:pt>
                <c:pt idx="289">
                  <c:v>2020/4/6 1:00:00</c:v>
                </c:pt>
                <c:pt idx="290">
                  <c:v>2020/4/6 2:00:00</c:v>
                </c:pt>
                <c:pt idx="291">
                  <c:v>2020/4/6 3:00:00</c:v>
                </c:pt>
                <c:pt idx="292">
                  <c:v>2020/4/6 4:00:00</c:v>
                </c:pt>
                <c:pt idx="293">
                  <c:v>2020/4/6 5:00:00</c:v>
                </c:pt>
                <c:pt idx="294">
                  <c:v>2020/4/6 6:00:00</c:v>
                </c:pt>
                <c:pt idx="295">
                  <c:v>2020/4/6 7:00:00</c:v>
                </c:pt>
                <c:pt idx="296">
                  <c:v>2020/4/6 8:00:00</c:v>
                </c:pt>
                <c:pt idx="297">
                  <c:v>2020/4/6 9:00:00</c:v>
                </c:pt>
                <c:pt idx="298">
                  <c:v>2020/4/6 10:00:00</c:v>
                </c:pt>
                <c:pt idx="299">
                  <c:v>2020/4/6 11:00:00</c:v>
                </c:pt>
                <c:pt idx="300">
                  <c:v>2020/4/6 12:00:00</c:v>
                </c:pt>
                <c:pt idx="301">
                  <c:v>2020/4/6 13:00:00</c:v>
                </c:pt>
                <c:pt idx="302">
                  <c:v>2020/4/6 14:00:00</c:v>
                </c:pt>
                <c:pt idx="303">
                  <c:v>2020/4/6 15:00:00</c:v>
                </c:pt>
                <c:pt idx="304">
                  <c:v>2020/4/6 16:00:00</c:v>
                </c:pt>
                <c:pt idx="305">
                  <c:v>2020/4/6 17:00:00</c:v>
                </c:pt>
                <c:pt idx="306">
                  <c:v>2020/4/6 18:00:00</c:v>
                </c:pt>
                <c:pt idx="307">
                  <c:v>2020/4/6 19:00:00</c:v>
                </c:pt>
                <c:pt idx="308">
                  <c:v>2020/4/6 20:00:00</c:v>
                </c:pt>
                <c:pt idx="309">
                  <c:v>2020/4/6 21:00:00</c:v>
                </c:pt>
                <c:pt idx="310">
                  <c:v>2020/4/6 22:00:00</c:v>
                </c:pt>
                <c:pt idx="311">
                  <c:v>2020/4/6 23:00:00</c:v>
                </c:pt>
                <c:pt idx="312">
                  <c:v>2020/4/7 0:00:00</c:v>
                </c:pt>
                <c:pt idx="313">
                  <c:v>2020/4/7 1:00:00</c:v>
                </c:pt>
                <c:pt idx="314">
                  <c:v>2020/4/7 2:00:00</c:v>
                </c:pt>
                <c:pt idx="315">
                  <c:v>2020/4/7 3:00:00</c:v>
                </c:pt>
                <c:pt idx="316">
                  <c:v>2020/4/7 4:00:00</c:v>
                </c:pt>
                <c:pt idx="317">
                  <c:v>2020/4/7 5:00:00</c:v>
                </c:pt>
                <c:pt idx="318">
                  <c:v>2020/4/7 6:00:00</c:v>
                </c:pt>
                <c:pt idx="319">
                  <c:v>2020/4/7 7:00:00</c:v>
                </c:pt>
                <c:pt idx="320">
                  <c:v>2020/4/7 8:00:00</c:v>
                </c:pt>
                <c:pt idx="321">
                  <c:v>2020/4/7 9:00:00</c:v>
                </c:pt>
                <c:pt idx="322">
                  <c:v>2020/4/7 10:00:00</c:v>
                </c:pt>
                <c:pt idx="323">
                  <c:v>2020/4/7 11:00:00</c:v>
                </c:pt>
                <c:pt idx="324">
                  <c:v>2020/4/7 12:00:00</c:v>
                </c:pt>
                <c:pt idx="325">
                  <c:v>2020/4/7 13:00:00</c:v>
                </c:pt>
                <c:pt idx="326">
                  <c:v>2020/4/7 14:00:00</c:v>
                </c:pt>
                <c:pt idx="327">
                  <c:v>2020/4/7 15:00:00</c:v>
                </c:pt>
                <c:pt idx="328">
                  <c:v>2020/4/7 16:00:00</c:v>
                </c:pt>
                <c:pt idx="329">
                  <c:v>2020/4/7 17:00:00</c:v>
                </c:pt>
                <c:pt idx="330">
                  <c:v>2020/4/7 18:00:00</c:v>
                </c:pt>
                <c:pt idx="331">
                  <c:v>2020/4/7 19:00:00</c:v>
                </c:pt>
                <c:pt idx="332">
                  <c:v>2020/4/7 20:00:00</c:v>
                </c:pt>
                <c:pt idx="333">
                  <c:v>2020/4/7 21:00:00</c:v>
                </c:pt>
                <c:pt idx="334">
                  <c:v>2020/4/7 22:00:00</c:v>
                </c:pt>
                <c:pt idx="335">
                  <c:v>2020/4/7 23:00:00</c:v>
                </c:pt>
                <c:pt idx="336">
                  <c:v>2020/4/8 0:00:00</c:v>
                </c:pt>
                <c:pt idx="337">
                  <c:v>2020/4/8 1:00:00</c:v>
                </c:pt>
                <c:pt idx="338">
                  <c:v>2020/4/8 2:00:00</c:v>
                </c:pt>
                <c:pt idx="339">
                  <c:v>2020/4/8 3:00:00</c:v>
                </c:pt>
                <c:pt idx="340">
                  <c:v>2020/4/8 4:00:00</c:v>
                </c:pt>
                <c:pt idx="341">
                  <c:v>2020/4/8 5:00:00</c:v>
                </c:pt>
                <c:pt idx="342">
                  <c:v>2020/4/8 6:00:00</c:v>
                </c:pt>
                <c:pt idx="343">
                  <c:v>2020/4/8 7:00:00</c:v>
                </c:pt>
                <c:pt idx="344">
                  <c:v>2020/4/8 8:00:00</c:v>
                </c:pt>
                <c:pt idx="345">
                  <c:v>2020/4/8 9:00:00</c:v>
                </c:pt>
                <c:pt idx="346">
                  <c:v>2020/4/8 10:00:00</c:v>
                </c:pt>
                <c:pt idx="347">
                  <c:v>2020/4/8 11:00:00</c:v>
                </c:pt>
                <c:pt idx="348">
                  <c:v>2020/4/8 12:00:00</c:v>
                </c:pt>
                <c:pt idx="349">
                  <c:v>2020/4/8 13:00:00</c:v>
                </c:pt>
                <c:pt idx="350">
                  <c:v>2020/4/8 14:00:00</c:v>
                </c:pt>
                <c:pt idx="351">
                  <c:v>2020/4/8 15:00:00</c:v>
                </c:pt>
                <c:pt idx="352">
                  <c:v>2020/4/8 16:00:00</c:v>
                </c:pt>
                <c:pt idx="353">
                  <c:v>2020/4/8 17:00:00</c:v>
                </c:pt>
                <c:pt idx="354">
                  <c:v>2020/4/8 18:00:00</c:v>
                </c:pt>
                <c:pt idx="355">
                  <c:v>2020/4/8 19:00:00</c:v>
                </c:pt>
                <c:pt idx="356">
                  <c:v>2020/4/8 20:00:00</c:v>
                </c:pt>
                <c:pt idx="357">
                  <c:v>2020/4/8 21:00:00</c:v>
                </c:pt>
                <c:pt idx="358">
                  <c:v>2020/4/8 22:00:00</c:v>
                </c:pt>
                <c:pt idx="359">
                  <c:v>2020/4/8 23:00:00</c:v>
                </c:pt>
                <c:pt idx="360">
                  <c:v>2020/4/9 0:00:00</c:v>
                </c:pt>
                <c:pt idx="361">
                  <c:v>2020/4/9 1:00:00</c:v>
                </c:pt>
                <c:pt idx="362">
                  <c:v>2020/4/9 2:00:00</c:v>
                </c:pt>
                <c:pt idx="363">
                  <c:v>2020/4/9 3:00:00</c:v>
                </c:pt>
                <c:pt idx="364">
                  <c:v>2020/4/9 4:00:00</c:v>
                </c:pt>
                <c:pt idx="365">
                  <c:v>2020/4/9 5:00:00</c:v>
                </c:pt>
                <c:pt idx="366">
                  <c:v>2020/4/9 6:00:00</c:v>
                </c:pt>
                <c:pt idx="367">
                  <c:v>2020/4/9 7:00:00</c:v>
                </c:pt>
                <c:pt idx="368">
                  <c:v>2020/4/9 8:00:00</c:v>
                </c:pt>
                <c:pt idx="369">
                  <c:v>2020/4/9 9:00:00</c:v>
                </c:pt>
                <c:pt idx="370">
                  <c:v>2020/4/9 10:00:00</c:v>
                </c:pt>
                <c:pt idx="371">
                  <c:v>2020/4/9 11:00:00</c:v>
                </c:pt>
                <c:pt idx="372">
                  <c:v>2020/4/9 12:00:00</c:v>
                </c:pt>
                <c:pt idx="373">
                  <c:v>2020/4/9 13:00:00</c:v>
                </c:pt>
                <c:pt idx="374">
                  <c:v>2020/4/9 14:00:00</c:v>
                </c:pt>
                <c:pt idx="375">
                  <c:v>2020/4/9 15:00:00</c:v>
                </c:pt>
                <c:pt idx="376">
                  <c:v>2020/4/9 16:00:00</c:v>
                </c:pt>
                <c:pt idx="377">
                  <c:v>2020/4/9 17:00:00</c:v>
                </c:pt>
                <c:pt idx="378">
                  <c:v>2020/4/9 18:00:00</c:v>
                </c:pt>
                <c:pt idx="379">
                  <c:v>2020/4/9 19:00:00</c:v>
                </c:pt>
                <c:pt idx="380">
                  <c:v>2020/4/9 20:00:00</c:v>
                </c:pt>
                <c:pt idx="381">
                  <c:v>2020/4/9 21:00:00</c:v>
                </c:pt>
                <c:pt idx="382">
                  <c:v>2020/4/9 22:00:00</c:v>
                </c:pt>
                <c:pt idx="383">
                  <c:v>2020/4/9 23:00:00</c:v>
                </c:pt>
                <c:pt idx="384">
                  <c:v>2020/4/10 0:00:00</c:v>
                </c:pt>
                <c:pt idx="385">
                  <c:v>2020/4/10 1:00:00</c:v>
                </c:pt>
                <c:pt idx="386">
                  <c:v>2020/4/10 2:00:00</c:v>
                </c:pt>
                <c:pt idx="387">
                  <c:v>2020/4/10 3:00:00</c:v>
                </c:pt>
                <c:pt idx="388">
                  <c:v>2020/4/10 4:00:00</c:v>
                </c:pt>
                <c:pt idx="389">
                  <c:v>2020/4/10 5:00:00</c:v>
                </c:pt>
                <c:pt idx="390">
                  <c:v>2020/4/10 6:00:00</c:v>
                </c:pt>
                <c:pt idx="391">
                  <c:v>2020/4/10 7:00:00</c:v>
                </c:pt>
                <c:pt idx="392">
                  <c:v>2020/4/10 8:00:00</c:v>
                </c:pt>
                <c:pt idx="393">
                  <c:v>2020/4/10 9:00:00</c:v>
                </c:pt>
                <c:pt idx="394">
                  <c:v>2020/4/10 10:00:00</c:v>
                </c:pt>
                <c:pt idx="395">
                  <c:v>2020/4/10 11:00:00</c:v>
                </c:pt>
                <c:pt idx="396">
                  <c:v>2020/4/10 12:00:00</c:v>
                </c:pt>
                <c:pt idx="397">
                  <c:v>2020/4/10 13:00:00</c:v>
                </c:pt>
                <c:pt idx="398">
                  <c:v>2020/4/10 14:00:00</c:v>
                </c:pt>
                <c:pt idx="399">
                  <c:v>2020/4/10 15:00:00</c:v>
                </c:pt>
                <c:pt idx="400">
                  <c:v>2020/4/10 16:00:00</c:v>
                </c:pt>
                <c:pt idx="401">
                  <c:v>2020/4/10 17:00:00</c:v>
                </c:pt>
                <c:pt idx="402">
                  <c:v>2020/4/10 18:00:00</c:v>
                </c:pt>
                <c:pt idx="403">
                  <c:v>2020/4/10 19:00:00</c:v>
                </c:pt>
                <c:pt idx="404">
                  <c:v>2020/4/10 20:00:00</c:v>
                </c:pt>
                <c:pt idx="405">
                  <c:v>2020/4/10 21:00:00</c:v>
                </c:pt>
                <c:pt idx="406">
                  <c:v>2020/4/10 22:00:00</c:v>
                </c:pt>
                <c:pt idx="407">
                  <c:v>2020/4/10 23:00:00</c:v>
                </c:pt>
                <c:pt idx="408">
                  <c:v>2020/4/11 0:00:00</c:v>
                </c:pt>
                <c:pt idx="409">
                  <c:v>2020/4/11 1:00:00</c:v>
                </c:pt>
                <c:pt idx="410">
                  <c:v>2020/4/11 2:00:00</c:v>
                </c:pt>
                <c:pt idx="411">
                  <c:v>2020/4/11 3:00:00</c:v>
                </c:pt>
                <c:pt idx="412">
                  <c:v>2020/4/11 4:00:00</c:v>
                </c:pt>
                <c:pt idx="413">
                  <c:v>2020/4/11 5:00:00</c:v>
                </c:pt>
                <c:pt idx="414">
                  <c:v>2020/4/11 6:00:00</c:v>
                </c:pt>
                <c:pt idx="415">
                  <c:v>2020/4/11 7:00:00</c:v>
                </c:pt>
                <c:pt idx="416">
                  <c:v>2020/4/11 8:00:00</c:v>
                </c:pt>
                <c:pt idx="417">
                  <c:v>2020/4/11 9:00:00</c:v>
                </c:pt>
                <c:pt idx="418">
                  <c:v>2020/4/11 10:00:00</c:v>
                </c:pt>
                <c:pt idx="419">
                  <c:v>2020/4/11 11:00:00</c:v>
                </c:pt>
                <c:pt idx="420">
                  <c:v>2020/4/11 12:00:00</c:v>
                </c:pt>
                <c:pt idx="421">
                  <c:v>2020/4/11 13:00:00</c:v>
                </c:pt>
                <c:pt idx="422">
                  <c:v>2020/4/11 14:00:00</c:v>
                </c:pt>
                <c:pt idx="423">
                  <c:v>2020/4/11 15:00:00</c:v>
                </c:pt>
                <c:pt idx="424">
                  <c:v>2020/4/11 16:00:00</c:v>
                </c:pt>
                <c:pt idx="425">
                  <c:v>2020/4/11 17:00:00</c:v>
                </c:pt>
                <c:pt idx="426">
                  <c:v>2020/4/11 18:00:00</c:v>
                </c:pt>
                <c:pt idx="427">
                  <c:v>2020/4/11 19:00:00</c:v>
                </c:pt>
                <c:pt idx="428">
                  <c:v>2020/4/11 20:00:00</c:v>
                </c:pt>
                <c:pt idx="429">
                  <c:v>2020/4/11 21:00:00</c:v>
                </c:pt>
                <c:pt idx="430">
                  <c:v>2020/4/11 22:00:00</c:v>
                </c:pt>
                <c:pt idx="431">
                  <c:v>2020/4/11 23:00:00</c:v>
                </c:pt>
                <c:pt idx="432">
                  <c:v>2020/4/12 0:00:00</c:v>
                </c:pt>
                <c:pt idx="433">
                  <c:v>2020/4/12 1:00:00</c:v>
                </c:pt>
                <c:pt idx="434">
                  <c:v>2020/4/12 2:00:00</c:v>
                </c:pt>
                <c:pt idx="435">
                  <c:v>2020/4/12 3:00:00</c:v>
                </c:pt>
                <c:pt idx="436">
                  <c:v>2020/4/12 4:00:00</c:v>
                </c:pt>
                <c:pt idx="437">
                  <c:v>2020/4/12 5:00:00</c:v>
                </c:pt>
                <c:pt idx="438">
                  <c:v>2020/4/12 6:00:00</c:v>
                </c:pt>
                <c:pt idx="439">
                  <c:v>2020/4/12 7:00:00</c:v>
                </c:pt>
                <c:pt idx="440">
                  <c:v>2020/4/12 8:00:00</c:v>
                </c:pt>
                <c:pt idx="441">
                  <c:v>2020/4/12 9:00:00</c:v>
                </c:pt>
                <c:pt idx="442">
                  <c:v>2020/4/12 10:00:00</c:v>
                </c:pt>
                <c:pt idx="443">
                  <c:v>2020/4/12 11:00:00</c:v>
                </c:pt>
                <c:pt idx="444">
                  <c:v>2020/4/12 12:00:00</c:v>
                </c:pt>
                <c:pt idx="445">
                  <c:v>2020/4/12 13:00:00</c:v>
                </c:pt>
                <c:pt idx="446">
                  <c:v>2020/4/12 14:00:00</c:v>
                </c:pt>
                <c:pt idx="447">
                  <c:v>2020/4/12 15:00:00</c:v>
                </c:pt>
                <c:pt idx="448">
                  <c:v>2020/4/12 16:00:00</c:v>
                </c:pt>
                <c:pt idx="449">
                  <c:v>2020/4/12 17:00:00</c:v>
                </c:pt>
                <c:pt idx="450">
                  <c:v>2020/4/12 18:00:00</c:v>
                </c:pt>
                <c:pt idx="451">
                  <c:v>2020/4/12 19:00:00</c:v>
                </c:pt>
                <c:pt idx="452">
                  <c:v>2020/4/12 20:00:00</c:v>
                </c:pt>
                <c:pt idx="453">
                  <c:v>2020/4/12 21:00:00</c:v>
                </c:pt>
                <c:pt idx="454">
                  <c:v>2020/4/12 22:00:00</c:v>
                </c:pt>
                <c:pt idx="455">
                  <c:v>2020/4/12 23:00:00</c:v>
                </c:pt>
                <c:pt idx="456">
                  <c:v>2020/4/13 0:00:00</c:v>
                </c:pt>
                <c:pt idx="457">
                  <c:v>2020/4/13 1:00:00</c:v>
                </c:pt>
                <c:pt idx="458">
                  <c:v>2020/4/13 2:00:00</c:v>
                </c:pt>
                <c:pt idx="459">
                  <c:v>2020/4/13 3:00:00</c:v>
                </c:pt>
                <c:pt idx="460">
                  <c:v>2020/4/13 4:00:00</c:v>
                </c:pt>
                <c:pt idx="461">
                  <c:v>2020/4/13 5:00:00</c:v>
                </c:pt>
                <c:pt idx="462">
                  <c:v>2020/4/13 6:00:00</c:v>
                </c:pt>
                <c:pt idx="463">
                  <c:v>2020/4/13 7:00:00</c:v>
                </c:pt>
                <c:pt idx="464">
                  <c:v>2020/4/13 8:00:00</c:v>
                </c:pt>
                <c:pt idx="465">
                  <c:v>2020/4/13 9:00:00</c:v>
                </c:pt>
                <c:pt idx="466">
                  <c:v>2020/4/13 10:00:00</c:v>
                </c:pt>
                <c:pt idx="467">
                  <c:v>2020/4/13 11:00:00</c:v>
                </c:pt>
                <c:pt idx="468">
                  <c:v>2020/4/13 12:00:00</c:v>
                </c:pt>
                <c:pt idx="469">
                  <c:v>2020/4/13 13:00:00</c:v>
                </c:pt>
                <c:pt idx="470">
                  <c:v>2020/4/13 14:00:00</c:v>
                </c:pt>
                <c:pt idx="471">
                  <c:v>2020/4/13 15:00:00</c:v>
                </c:pt>
                <c:pt idx="472">
                  <c:v>2020/4/13 16:00:00</c:v>
                </c:pt>
                <c:pt idx="473">
                  <c:v>2020/4/13 17:00:00</c:v>
                </c:pt>
                <c:pt idx="474">
                  <c:v>2020/4/13 18:00:00</c:v>
                </c:pt>
                <c:pt idx="475">
                  <c:v>2020/4/13 19:00:00</c:v>
                </c:pt>
                <c:pt idx="476">
                  <c:v>2020/4/13 20:00:00</c:v>
                </c:pt>
                <c:pt idx="477">
                  <c:v>2020/4/13 21:00:00</c:v>
                </c:pt>
                <c:pt idx="478">
                  <c:v>2020/4/13 22:00:00</c:v>
                </c:pt>
                <c:pt idx="479">
                  <c:v>2020/4/13 23:00:00</c:v>
                </c:pt>
                <c:pt idx="480">
                  <c:v>2020/4/14 0:00:00</c:v>
                </c:pt>
                <c:pt idx="481">
                  <c:v>2020/4/14 1:00:00</c:v>
                </c:pt>
                <c:pt idx="482">
                  <c:v>2020/4/14 2:00:00</c:v>
                </c:pt>
                <c:pt idx="483">
                  <c:v>2020/4/14 3:00:00</c:v>
                </c:pt>
                <c:pt idx="484">
                  <c:v>2020/4/14 4:00:00</c:v>
                </c:pt>
                <c:pt idx="485">
                  <c:v>2020/4/14 5:00:00</c:v>
                </c:pt>
                <c:pt idx="486">
                  <c:v>2020/4/14 6:00:00</c:v>
                </c:pt>
                <c:pt idx="487">
                  <c:v>2020/4/14 7:00:00</c:v>
                </c:pt>
                <c:pt idx="488">
                  <c:v>2020/4/14 8:00:00</c:v>
                </c:pt>
                <c:pt idx="489">
                  <c:v>2020/4/14 9:00:00</c:v>
                </c:pt>
                <c:pt idx="490">
                  <c:v>2020/4/14 10:00:00</c:v>
                </c:pt>
                <c:pt idx="491">
                  <c:v>2020/4/14 11:00:00</c:v>
                </c:pt>
                <c:pt idx="492">
                  <c:v>2020/4/14 12:00:00</c:v>
                </c:pt>
                <c:pt idx="493">
                  <c:v>2020/4/14 13:00:00</c:v>
                </c:pt>
                <c:pt idx="494">
                  <c:v>2020/4/14 14:00:00</c:v>
                </c:pt>
                <c:pt idx="495">
                  <c:v>2020/4/14 15:00:00</c:v>
                </c:pt>
                <c:pt idx="496">
                  <c:v>2020/4/14 16:00:00</c:v>
                </c:pt>
                <c:pt idx="497">
                  <c:v>2020/4/14 17:00:00</c:v>
                </c:pt>
                <c:pt idx="498">
                  <c:v>2020/4/14 18:00:00</c:v>
                </c:pt>
                <c:pt idx="499">
                  <c:v>2020/4/14 19:00:00</c:v>
                </c:pt>
                <c:pt idx="500">
                  <c:v>2020/4/14 20:00:00</c:v>
                </c:pt>
                <c:pt idx="501">
                  <c:v>2020/4/14 21:00:00</c:v>
                </c:pt>
                <c:pt idx="502">
                  <c:v>2020/4/14 22:00:00</c:v>
                </c:pt>
                <c:pt idx="503">
                  <c:v>2020/4/14 23:00:00</c:v>
                </c:pt>
                <c:pt idx="504">
                  <c:v>2020/4/15 0:00:00</c:v>
                </c:pt>
                <c:pt idx="505">
                  <c:v>2020/4/15 1:00:00</c:v>
                </c:pt>
                <c:pt idx="506">
                  <c:v>2020/4/15 2:00:00</c:v>
                </c:pt>
                <c:pt idx="507">
                  <c:v>2020/4/15 3:00:00</c:v>
                </c:pt>
                <c:pt idx="508">
                  <c:v>2020/4/15 4:00:00</c:v>
                </c:pt>
                <c:pt idx="509">
                  <c:v>2020/4/15 5:00:00</c:v>
                </c:pt>
                <c:pt idx="510">
                  <c:v>2020/4/15 6:00:00</c:v>
                </c:pt>
                <c:pt idx="511">
                  <c:v>2020/4/15 7:00:00</c:v>
                </c:pt>
                <c:pt idx="512">
                  <c:v>2020/4/15 8:00:00</c:v>
                </c:pt>
                <c:pt idx="513">
                  <c:v>2020/4/15 9:00:00</c:v>
                </c:pt>
                <c:pt idx="514">
                  <c:v>2020/4/15 10:00:00</c:v>
                </c:pt>
                <c:pt idx="515">
                  <c:v>2020/4/15 11:00:00</c:v>
                </c:pt>
                <c:pt idx="516">
                  <c:v>2020/4/15 12:00:00</c:v>
                </c:pt>
                <c:pt idx="517">
                  <c:v>2020/4/15 13:00:00</c:v>
                </c:pt>
                <c:pt idx="518">
                  <c:v>2020/4/15 14:00:00</c:v>
                </c:pt>
                <c:pt idx="519">
                  <c:v>2020/4/15 15:00:00</c:v>
                </c:pt>
                <c:pt idx="520">
                  <c:v>2020/4/15 16:00:00</c:v>
                </c:pt>
                <c:pt idx="521">
                  <c:v>2020/4/15 17:00:00</c:v>
                </c:pt>
                <c:pt idx="522">
                  <c:v>2020/4/15 18:00:00</c:v>
                </c:pt>
                <c:pt idx="523">
                  <c:v>2020/4/15 19:00:00</c:v>
                </c:pt>
                <c:pt idx="524">
                  <c:v>2020/4/15 20:00:00</c:v>
                </c:pt>
                <c:pt idx="525">
                  <c:v>2020/4/15 21:00:00</c:v>
                </c:pt>
                <c:pt idx="526">
                  <c:v>2020/4/15 22:00:00</c:v>
                </c:pt>
                <c:pt idx="527">
                  <c:v>2020/4/15 23:00:00</c:v>
                </c:pt>
                <c:pt idx="528">
                  <c:v>2020/4/16 0:00:00</c:v>
                </c:pt>
                <c:pt idx="529">
                  <c:v>2020/4/16 1:00:00</c:v>
                </c:pt>
                <c:pt idx="530">
                  <c:v>2020/4/16 2:00:00</c:v>
                </c:pt>
                <c:pt idx="531">
                  <c:v>2020/4/16 3:00:00</c:v>
                </c:pt>
                <c:pt idx="532">
                  <c:v>2020/4/16 4:00:00</c:v>
                </c:pt>
                <c:pt idx="533">
                  <c:v>2020/4/16 5:00:00</c:v>
                </c:pt>
                <c:pt idx="534">
                  <c:v>2020/4/16 6:00:00</c:v>
                </c:pt>
                <c:pt idx="535">
                  <c:v>2020/4/16 7:00:00</c:v>
                </c:pt>
                <c:pt idx="536">
                  <c:v>2020/4/16 8:00:00</c:v>
                </c:pt>
                <c:pt idx="537">
                  <c:v>2020/4/16 9:00:00</c:v>
                </c:pt>
                <c:pt idx="538">
                  <c:v>2020/4/16 10:00:00</c:v>
                </c:pt>
                <c:pt idx="539">
                  <c:v>2020/4/16 11:00:00</c:v>
                </c:pt>
                <c:pt idx="540">
                  <c:v>2020/4/16 12:00:00</c:v>
                </c:pt>
                <c:pt idx="541">
                  <c:v>2020/4/16 13:00:00</c:v>
                </c:pt>
                <c:pt idx="542">
                  <c:v>2020/4/16 14:00:00</c:v>
                </c:pt>
                <c:pt idx="543">
                  <c:v>2020/4/16 15:00:00</c:v>
                </c:pt>
                <c:pt idx="544">
                  <c:v>2020/4/16 16:00:00</c:v>
                </c:pt>
                <c:pt idx="545">
                  <c:v>2020/4/16 17:00:00</c:v>
                </c:pt>
                <c:pt idx="546">
                  <c:v>2020/4/16 18:00:00</c:v>
                </c:pt>
                <c:pt idx="547">
                  <c:v>2020/4/16 19:00:00</c:v>
                </c:pt>
                <c:pt idx="548">
                  <c:v>2020/4/16 20:00:00</c:v>
                </c:pt>
                <c:pt idx="549">
                  <c:v>2020/4/16 21:00:00</c:v>
                </c:pt>
                <c:pt idx="550">
                  <c:v>2020/4/16 22:00:00</c:v>
                </c:pt>
                <c:pt idx="551">
                  <c:v>2020/4/16 23:00:00</c:v>
                </c:pt>
                <c:pt idx="552">
                  <c:v>2020/4/17 0:00:00</c:v>
                </c:pt>
                <c:pt idx="553">
                  <c:v>2020/4/17 1:00:00</c:v>
                </c:pt>
                <c:pt idx="554">
                  <c:v>2020/4/17 2:00:00</c:v>
                </c:pt>
                <c:pt idx="555">
                  <c:v>2020/4/17 3:00:00</c:v>
                </c:pt>
                <c:pt idx="556">
                  <c:v>2020/4/17 4:00:00</c:v>
                </c:pt>
                <c:pt idx="557">
                  <c:v>2020/4/17 5:00:00</c:v>
                </c:pt>
                <c:pt idx="558">
                  <c:v>2020/4/17 6:00:00</c:v>
                </c:pt>
                <c:pt idx="559">
                  <c:v>2020/4/17 7:00:00</c:v>
                </c:pt>
                <c:pt idx="560">
                  <c:v>2020/4/17 8:00:00</c:v>
                </c:pt>
                <c:pt idx="561">
                  <c:v>2020/4/17 9:00:00</c:v>
                </c:pt>
                <c:pt idx="562">
                  <c:v>2020/4/17 10:00:00</c:v>
                </c:pt>
                <c:pt idx="563">
                  <c:v>2020/4/17 11:00:00</c:v>
                </c:pt>
                <c:pt idx="564">
                  <c:v>2020/4/17 12:00:00</c:v>
                </c:pt>
                <c:pt idx="565">
                  <c:v>2020/4/17 13:00:00</c:v>
                </c:pt>
                <c:pt idx="566">
                  <c:v>2020/4/17 14:00:00</c:v>
                </c:pt>
                <c:pt idx="567">
                  <c:v>2020/4/17 15:00:00</c:v>
                </c:pt>
                <c:pt idx="568">
                  <c:v>2020/4/17 16:00:00</c:v>
                </c:pt>
                <c:pt idx="569">
                  <c:v>2020/4/17 17:00:00</c:v>
                </c:pt>
                <c:pt idx="570">
                  <c:v>2020/4/17 18:00:00</c:v>
                </c:pt>
                <c:pt idx="571">
                  <c:v>2020/4/17 19:00:00</c:v>
                </c:pt>
                <c:pt idx="572">
                  <c:v>2020/4/17 20:00:00</c:v>
                </c:pt>
                <c:pt idx="573">
                  <c:v>2020/4/17 21:00:00</c:v>
                </c:pt>
                <c:pt idx="574">
                  <c:v>2020/4/17 22:00:00</c:v>
                </c:pt>
                <c:pt idx="575">
                  <c:v>2020/4/17 23:00:00</c:v>
                </c:pt>
                <c:pt idx="576">
                  <c:v>2020/4/18 0:00:00</c:v>
                </c:pt>
                <c:pt idx="577">
                  <c:v>2020/4/18 1:00:00</c:v>
                </c:pt>
                <c:pt idx="578">
                  <c:v>2020/4/18 2:00:00</c:v>
                </c:pt>
                <c:pt idx="579">
                  <c:v>2020/4/18 3:00:00</c:v>
                </c:pt>
                <c:pt idx="580">
                  <c:v>2020/4/18 4:00:00</c:v>
                </c:pt>
                <c:pt idx="581">
                  <c:v>2020/4/18 5:00:00</c:v>
                </c:pt>
                <c:pt idx="582">
                  <c:v>2020/4/18 6:00:00</c:v>
                </c:pt>
                <c:pt idx="583">
                  <c:v>2020/4/18 7:00:00</c:v>
                </c:pt>
                <c:pt idx="584">
                  <c:v>2020/4/18 8:00:00</c:v>
                </c:pt>
                <c:pt idx="585">
                  <c:v>2020/4/18 9:00:00</c:v>
                </c:pt>
                <c:pt idx="586">
                  <c:v>2020/4/18 10:00:00</c:v>
                </c:pt>
                <c:pt idx="587">
                  <c:v>2020/4/18 11:00:00</c:v>
                </c:pt>
                <c:pt idx="588">
                  <c:v>2020/4/18 12:00:00</c:v>
                </c:pt>
                <c:pt idx="589">
                  <c:v>2020/4/18 13:00:00</c:v>
                </c:pt>
                <c:pt idx="590">
                  <c:v>2020/4/18 14:00:00</c:v>
                </c:pt>
                <c:pt idx="591">
                  <c:v>2020/4/18 15:00:00</c:v>
                </c:pt>
                <c:pt idx="592">
                  <c:v>2020/4/18 16:00:00</c:v>
                </c:pt>
                <c:pt idx="593">
                  <c:v>2020/4/18 17:00:00</c:v>
                </c:pt>
                <c:pt idx="594">
                  <c:v>2020/4/18 18:00:00</c:v>
                </c:pt>
                <c:pt idx="595">
                  <c:v>2020/4/18 19:00:00</c:v>
                </c:pt>
                <c:pt idx="596">
                  <c:v>2020/4/18 20:00:00</c:v>
                </c:pt>
                <c:pt idx="597">
                  <c:v>2020/4/18 21:00:00</c:v>
                </c:pt>
                <c:pt idx="598">
                  <c:v>2020/4/18 22:00:00</c:v>
                </c:pt>
                <c:pt idx="599">
                  <c:v>2020/4/18 23:00:00</c:v>
                </c:pt>
                <c:pt idx="600">
                  <c:v>2020/4/19 0:00:00</c:v>
                </c:pt>
                <c:pt idx="601">
                  <c:v>2020/4/19 1:00:00</c:v>
                </c:pt>
                <c:pt idx="602">
                  <c:v>2020/4/19 2:00:00</c:v>
                </c:pt>
                <c:pt idx="603">
                  <c:v>2020/4/19 3:00:00</c:v>
                </c:pt>
                <c:pt idx="604">
                  <c:v>2020/4/19 4:00:00</c:v>
                </c:pt>
                <c:pt idx="605">
                  <c:v>2020/4/19 5:00:00</c:v>
                </c:pt>
                <c:pt idx="606">
                  <c:v>2020/4/19 6:00:00</c:v>
                </c:pt>
                <c:pt idx="607">
                  <c:v>2020/4/19 7:00:00</c:v>
                </c:pt>
                <c:pt idx="608">
                  <c:v>2020/4/19 8:00:00</c:v>
                </c:pt>
                <c:pt idx="609">
                  <c:v>2020/4/19 9:00:00</c:v>
                </c:pt>
                <c:pt idx="610">
                  <c:v>2020/4/19 10:00:00</c:v>
                </c:pt>
                <c:pt idx="611">
                  <c:v>2020/4/19 11:00:00</c:v>
                </c:pt>
                <c:pt idx="612">
                  <c:v>2020/4/19 12:00:00</c:v>
                </c:pt>
                <c:pt idx="613">
                  <c:v>2020/4/19 13:00:00</c:v>
                </c:pt>
                <c:pt idx="614">
                  <c:v>2020/4/19 14:00:00</c:v>
                </c:pt>
                <c:pt idx="615">
                  <c:v>2020/4/19 15:00:00</c:v>
                </c:pt>
                <c:pt idx="616">
                  <c:v>2020/4/19 16:00:00</c:v>
                </c:pt>
                <c:pt idx="617">
                  <c:v>2020/4/19 17:00:00</c:v>
                </c:pt>
                <c:pt idx="618">
                  <c:v>2020/4/19 18:00:00</c:v>
                </c:pt>
                <c:pt idx="619">
                  <c:v>2020/4/19 19:00:00</c:v>
                </c:pt>
                <c:pt idx="620">
                  <c:v>2020/4/19 20:00:00</c:v>
                </c:pt>
                <c:pt idx="621">
                  <c:v>2020/4/19 21:00:00</c:v>
                </c:pt>
                <c:pt idx="622">
                  <c:v>2020/4/19 22:00:00</c:v>
                </c:pt>
                <c:pt idx="623">
                  <c:v>2020/4/19 23:00:00</c:v>
                </c:pt>
                <c:pt idx="624">
                  <c:v>2020/4/20 0:00:00</c:v>
                </c:pt>
                <c:pt idx="625">
                  <c:v>2020/4/20 1:00:00</c:v>
                </c:pt>
                <c:pt idx="626">
                  <c:v>2020/4/20 2:00:00</c:v>
                </c:pt>
                <c:pt idx="627">
                  <c:v>2020/4/20 3:00:00</c:v>
                </c:pt>
                <c:pt idx="628">
                  <c:v>2020/4/20 4:00:00</c:v>
                </c:pt>
                <c:pt idx="629">
                  <c:v>2020/4/20 5:00:00</c:v>
                </c:pt>
                <c:pt idx="630">
                  <c:v>2020/4/20 6:00:00</c:v>
                </c:pt>
                <c:pt idx="631">
                  <c:v>2020/4/20 7:00:00</c:v>
                </c:pt>
                <c:pt idx="632">
                  <c:v>2020/4/20 8:00:00</c:v>
                </c:pt>
                <c:pt idx="633">
                  <c:v>2020/4/20 9:00:00</c:v>
                </c:pt>
                <c:pt idx="634">
                  <c:v>2020/4/20 10:00:00</c:v>
                </c:pt>
                <c:pt idx="635">
                  <c:v>2020/4/20 11:00:00</c:v>
                </c:pt>
                <c:pt idx="636">
                  <c:v>2020/4/20 12:00:00</c:v>
                </c:pt>
                <c:pt idx="637">
                  <c:v>2020/4/20 13:00:00</c:v>
                </c:pt>
                <c:pt idx="638">
                  <c:v>2020/4/20 14:00:00</c:v>
                </c:pt>
                <c:pt idx="639">
                  <c:v>2020/4/20 15:00:00</c:v>
                </c:pt>
                <c:pt idx="640">
                  <c:v>2020/4/20 16:00:00</c:v>
                </c:pt>
                <c:pt idx="641">
                  <c:v>2020/4/20 17:00:00</c:v>
                </c:pt>
                <c:pt idx="642">
                  <c:v>2020/4/20 18:00:00</c:v>
                </c:pt>
                <c:pt idx="643">
                  <c:v>2020/4/20 19:00:00</c:v>
                </c:pt>
                <c:pt idx="644">
                  <c:v>2020/4/20 20:00:00</c:v>
                </c:pt>
                <c:pt idx="645">
                  <c:v>2020/4/20 21:00:00</c:v>
                </c:pt>
                <c:pt idx="646">
                  <c:v>2020/4/20 22:00:00</c:v>
                </c:pt>
                <c:pt idx="647">
                  <c:v>2020/4/20 23:00:00</c:v>
                </c:pt>
                <c:pt idx="648">
                  <c:v>2020/4/21 0:00:00</c:v>
                </c:pt>
                <c:pt idx="649">
                  <c:v>2020/4/21 1:00:00</c:v>
                </c:pt>
                <c:pt idx="650">
                  <c:v>2020/4/21 2:00:00</c:v>
                </c:pt>
                <c:pt idx="651">
                  <c:v>2020/4/21 3:00:00</c:v>
                </c:pt>
                <c:pt idx="652">
                  <c:v>2020/4/21 4:00:00</c:v>
                </c:pt>
                <c:pt idx="653">
                  <c:v>2020/4/21 5:00:00</c:v>
                </c:pt>
                <c:pt idx="654">
                  <c:v>2020/4/21 6:00:00</c:v>
                </c:pt>
                <c:pt idx="655">
                  <c:v>2020/4/21 7:00:00</c:v>
                </c:pt>
                <c:pt idx="656">
                  <c:v>2020/4/21 8:00:00</c:v>
                </c:pt>
                <c:pt idx="657">
                  <c:v>2020/4/21 9:00:00</c:v>
                </c:pt>
                <c:pt idx="658">
                  <c:v>2020/4/21 10:00:00</c:v>
                </c:pt>
                <c:pt idx="659">
                  <c:v>2020/4/21 11:00:00</c:v>
                </c:pt>
                <c:pt idx="660">
                  <c:v>2020/4/21 12:00:00</c:v>
                </c:pt>
                <c:pt idx="661">
                  <c:v>2020/4/21 13:00:00</c:v>
                </c:pt>
                <c:pt idx="662">
                  <c:v>2020/4/21 14:00:00</c:v>
                </c:pt>
                <c:pt idx="663">
                  <c:v>2020/4/21 15:00:00</c:v>
                </c:pt>
                <c:pt idx="664">
                  <c:v>2020/4/21 16:00:00</c:v>
                </c:pt>
                <c:pt idx="665">
                  <c:v>2020/4/21 17:00:00</c:v>
                </c:pt>
                <c:pt idx="666">
                  <c:v>2020/4/21 18:00:00</c:v>
                </c:pt>
                <c:pt idx="667">
                  <c:v>2020/4/21 19:00:00</c:v>
                </c:pt>
                <c:pt idx="668">
                  <c:v>2020/4/21 20:00:00</c:v>
                </c:pt>
                <c:pt idx="669">
                  <c:v>2020/4/21 21:00:00</c:v>
                </c:pt>
                <c:pt idx="670">
                  <c:v>2020/4/21 22:00:00</c:v>
                </c:pt>
                <c:pt idx="671">
                  <c:v>2020/4/21 23:00:00</c:v>
                </c:pt>
                <c:pt idx="672">
                  <c:v>2020/4/22 0:00:00</c:v>
                </c:pt>
                <c:pt idx="673">
                  <c:v>2020/4/22 1:00:00</c:v>
                </c:pt>
                <c:pt idx="674">
                  <c:v>2020/4/22 2:00:00</c:v>
                </c:pt>
                <c:pt idx="675">
                  <c:v>2020/4/22 3:00:00</c:v>
                </c:pt>
                <c:pt idx="676">
                  <c:v>2020/4/22 4:00:00</c:v>
                </c:pt>
                <c:pt idx="677">
                  <c:v>2020/4/22 5:00:00</c:v>
                </c:pt>
                <c:pt idx="678">
                  <c:v>2020/4/22 6:00:00</c:v>
                </c:pt>
                <c:pt idx="679">
                  <c:v>2020/4/22 7:00:00</c:v>
                </c:pt>
                <c:pt idx="680">
                  <c:v>2020/4/22 8:00:00</c:v>
                </c:pt>
                <c:pt idx="681">
                  <c:v>2020/4/22 9:00:00</c:v>
                </c:pt>
                <c:pt idx="682">
                  <c:v>2020/4/22 10:00:00</c:v>
                </c:pt>
                <c:pt idx="683">
                  <c:v>2020/4/22 11:00:00</c:v>
                </c:pt>
                <c:pt idx="684">
                  <c:v>2020/4/22 12:00:00</c:v>
                </c:pt>
                <c:pt idx="685">
                  <c:v>2020/4/22 13:00:00</c:v>
                </c:pt>
                <c:pt idx="686">
                  <c:v>2020/4/22 14:00:00</c:v>
                </c:pt>
                <c:pt idx="687">
                  <c:v>2020/4/22 15:00:00</c:v>
                </c:pt>
                <c:pt idx="688">
                  <c:v>2020/4/22 16:00:00</c:v>
                </c:pt>
                <c:pt idx="689">
                  <c:v>2020/4/22 17:00:00</c:v>
                </c:pt>
                <c:pt idx="690">
                  <c:v>2020/4/22 18:00:00</c:v>
                </c:pt>
                <c:pt idx="691">
                  <c:v>2020/4/22 19:00:00</c:v>
                </c:pt>
                <c:pt idx="692">
                  <c:v>2020/4/22 20:00:00</c:v>
                </c:pt>
                <c:pt idx="693">
                  <c:v>2020/4/22 21:00:00</c:v>
                </c:pt>
                <c:pt idx="694">
                  <c:v>2020/4/22 22:00:00</c:v>
                </c:pt>
                <c:pt idx="695">
                  <c:v>2020/4/22 23:00:00</c:v>
                </c:pt>
                <c:pt idx="696">
                  <c:v>2020/4/23 0:00:00</c:v>
                </c:pt>
                <c:pt idx="697">
                  <c:v>2020/4/23 1:00:00</c:v>
                </c:pt>
                <c:pt idx="698">
                  <c:v>2020/4/23 2:00:00</c:v>
                </c:pt>
                <c:pt idx="699">
                  <c:v>2020/4/23 3:00:00</c:v>
                </c:pt>
                <c:pt idx="700">
                  <c:v>2020/4/23 4:00:00</c:v>
                </c:pt>
                <c:pt idx="701">
                  <c:v>2020/4/23 5:00:00</c:v>
                </c:pt>
                <c:pt idx="702">
                  <c:v>2020/4/23 6:00:00</c:v>
                </c:pt>
                <c:pt idx="703">
                  <c:v>2020/4/23 7:00:00</c:v>
                </c:pt>
                <c:pt idx="704">
                  <c:v>2020/4/23 8:00:00</c:v>
                </c:pt>
                <c:pt idx="705">
                  <c:v>2020/4/23 9:00:00</c:v>
                </c:pt>
                <c:pt idx="706">
                  <c:v>2020/4/23 10:00:00</c:v>
                </c:pt>
                <c:pt idx="707">
                  <c:v>2020/4/23 11:00:00</c:v>
                </c:pt>
                <c:pt idx="708">
                  <c:v>2020/4/23 12:00:00</c:v>
                </c:pt>
                <c:pt idx="709">
                  <c:v>2020/4/23 13:00:00</c:v>
                </c:pt>
                <c:pt idx="710">
                  <c:v>2020/4/23 14:00:00</c:v>
                </c:pt>
                <c:pt idx="711">
                  <c:v>2020/4/23 15:00:00</c:v>
                </c:pt>
                <c:pt idx="712">
                  <c:v>2020/4/23 16:00:00</c:v>
                </c:pt>
                <c:pt idx="713">
                  <c:v>2020/4/23 17:00:00</c:v>
                </c:pt>
                <c:pt idx="714">
                  <c:v>2020/4/23 18:00:00</c:v>
                </c:pt>
                <c:pt idx="715">
                  <c:v>2020/4/23 19:00:00</c:v>
                </c:pt>
                <c:pt idx="716">
                  <c:v>2020/4/23 20:00:00</c:v>
                </c:pt>
                <c:pt idx="717">
                  <c:v>2020/4/23 21:00:00</c:v>
                </c:pt>
                <c:pt idx="718">
                  <c:v>2020/4/23 22:00:00</c:v>
                </c:pt>
                <c:pt idx="719">
                  <c:v>2020/4/23 23:00:00</c:v>
                </c:pt>
                <c:pt idx="720">
                  <c:v>2020/4/24 0:00:00</c:v>
                </c:pt>
                <c:pt idx="721">
                  <c:v>2020/4/24 1:00:00</c:v>
                </c:pt>
                <c:pt idx="722">
                  <c:v>2020/4/24 2:00:00</c:v>
                </c:pt>
                <c:pt idx="723">
                  <c:v>2020/4/24 3:00:00</c:v>
                </c:pt>
                <c:pt idx="724">
                  <c:v>2020/4/24 4:00:00</c:v>
                </c:pt>
                <c:pt idx="725">
                  <c:v>2020/4/24 5:00:00</c:v>
                </c:pt>
                <c:pt idx="726">
                  <c:v>2020/4/24 6:00:00</c:v>
                </c:pt>
                <c:pt idx="727">
                  <c:v>2020/4/24 7:00:00</c:v>
                </c:pt>
                <c:pt idx="728">
                  <c:v>2020/4/24 8:00:00</c:v>
                </c:pt>
                <c:pt idx="729">
                  <c:v>2020/4/24 9:00:00</c:v>
                </c:pt>
                <c:pt idx="730">
                  <c:v>2020/4/24 10:00:00</c:v>
                </c:pt>
                <c:pt idx="731">
                  <c:v>2020/4/24 11:00:00</c:v>
                </c:pt>
                <c:pt idx="732">
                  <c:v>2020/4/24 12:00:00</c:v>
                </c:pt>
                <c:pt idx="733">
                  <c:v>2020/4/24 13:00:00</c:v>
                </c:pt>
                <c:pt idx="734">
                  <c:v>2020/4/24 14:00:00</c:v>
                </c:pt>
                <c:pt idx="735">
                  <c:v>2020/4/24 15:00:00</c:v>
                </c:pt>
                <c:pt idx="736">
                  <c:v>2020/4/24 16:00:00</c:v>
                </c:pt>
                <c:pt idx="737">
                  <c:v>2020/4/24 17:00:00</c:v>
                </c:pt>
                <c:pt idx="738">
                  <c:v>2020/4/24 18:00:00</c:v>
                </c:pt>
                <c:pt idx="739">
                  <c:v>2020/4/24 19:00:00</c:v>
                </c:pt>
                <c:pt idx="740">
                  <c:v>2020/4/24 20:00:00</c:v>
                </c:pt>
                <c:pt idx="741">
                  <c:v>2020/4/24 21:00:00</c:v>
                </c:pt>
                <c:pt idx="742">
                  <c:v>2020/4/24 22:00:00</c:v>
                </c:pt>
                <c:pt idx="743">
                  <c:v>2020/4/24 23:00:00</c:v>
                </c:pt>
                <c:pt idx="744">
                  <c:v>2020/4/25 0:00:00</c:v>
                </c:pt>
                <c:pt idx="745">
                  <c:v>2020/4/25 1:00:00</c:v>
                </c:pt>
                <c:pt idx="746">
                  <c:v>2020/4/25 2:00:00</c:v>
                </c:pt>
                <c:pt idx="747">
                  <c:v>2020/4/25 3:00:00</c:v>
                </c:pt>
                <c:pt idx="748">
                  <c:v>2020/4/25 4:00:00</c:v>
                </c:pt>
                <c:pt idx="749">
                  <c:v>2020/4/25 5:00:00</c:v>
                </c:pt>
                <c:pt idx="750">
                  <c:v>2020/4/25 6:00:00</c:v>
                </c:pt>
                <c:pt idx="751">
                  <c:v>2020/4/25 7:00:00</c:v>
                </c:pt>
                <c:pt idx="752">
                  <c:v>2020/4/25 8:00:00</c:v>
                </c:pt>
                <c:pt idx="753">
                  <c:v>2020/4/25 9:00:00</c:v>
                </c:pt>
                <c:pt idx="754">
                  <c:v>2020/4/25 10:00:00</c:v>
                </c:pt>
                <c:pt idx="755">
                  <c:v>2020/4/25 11:00:00</c:v>
                </c:pt>
                <c:pt idx="756">
                  <c:v>2020/4/25 12:00:00</c:v>
                </c:pt>
                <c:pt idx="757">
                  <c:v>2020/4/25 13:00:00</c:v>
                </c:pt>
                <c:pt idx="758">
                  <c:v>2020/4/25 14:00:00</c:v>
                </c:pt>
                <c:pt idx="759">
                  <c:v>2020/4/25 15:00:00</c:v>
                </c:pt>
                <c:pt idx="760">
                  <c:v>2020/4/25 16:00:00</c:v>
                </c:pt>
                <c:pt idx="761">
                  <c:v>2020/4/25 17:00:00</c:v>
                </c:pt>
                <c:pt idx="762">
                  <c:v>2020/4/25 18:00:00</c:v>
                </c:pt>
                <c:pt idx="763">
                  <c:v>2020/4/25 19:00:00</c:v>
                </c:pt>
                <c:pt idx="764">
                  <c:v>2020/4/25 20:00:00</c:v>
                </c:pt>
                <c:pt idx="765">
                  <c:v>2020/4/25 21:00:00</c:v>
                </c:pt>
                <c:pt idx="766">
                  <c:v>2020/4/25 22:00:00</c:v>
                </c:pt>
                <c:pt idx="767">
                  <c:v>2020/4/25 23:00:00</c:v>
                </c:pt>
                <c:pt idx="768">
                  <c:v>2020/4/26 0:00:00</c:v>
                </c:pt>
                <c:pt idx="769">
                  <c:v>2020/4/26 1:00:00</c:v>
                </c:pt>
                <c:pt idx="770">
                  <c:v>2020/4/26 2:00:00</c:v>
                </c:pt>
                <c:pt idx="771">
                  <c:v>2020/4/26 3:00:00</c:v>
                </c:pt>
                <c:pt idx="772">
                  <c:v>2020/4/26 4:00:00</c:v>
                </c:pt>
                <c:pt idx="773">
                  <c:v>2020/4/26 5:00:00</c:v>
                </c:pt>
                <c:pt idx="774">
                  <c:v>2020/4/26 6:00:00</c:v>
                </c:pt>
                <c:pt idx="775">
                  <c:v>2020/4/26 7:00:00</c:v>
                </c:pt>
                <c:pt idx="776">
                  <c:v>2020/4/26 8:00:00</c:v>
                </c:pt>
                <c:pt idx="777">
                  <c:v>2020/4/26 9:00:00</c:v>
                </c:pt>
                <c:pt idx="778">
                  <c:v>2020/4/26 10:00:00</c:v>
                </c:pt>
                <c:pt idx="779">
                  <c:v>2020/4/26 11:00:00</c:v>
                </c:pt>
                <c:pt idx="780">
                  <c:v>2020/4/26 12:00:00</c:v>
                </c:pt>
                <c:pt idx="781">
                  <c:v>2020/4/26 13:00:00</c:v>
                </c:pt>
                <c:pt idx="782">
                  <c:v>2020/4/26 14:00:00</c:v>
                </c:pt>
                <c:pt idx="783">
                  <c:v>2020/4/26 15:00:00</c:v>
                </c:pt>
                <c:pt idx="784">
                  <c:v>2020/4/26 16:00:00</c:v>
                </c:pt>
                <c:pt idx="785">
                  <c:v>2020/4/26 17:00:00</c:v>
                </c:pt>
                <c:pt idx="786">
                  <c:v>2020/4/26 18:00:00</c:v>
                </c:pt>
                <c:pt idx="787">
                  <c:v>2020/4/26 19:00:00</c:v>
                </c:pt>
                <c:pt idx="788">
                  <c:v>2020/4/26 20:00:00</c:v>
                </c:pt>
                <c:pt idx="789">
                  <c:v>2020/4/26 21:00:00</c:v>
                </c:pt>
                <c:pt idx="790">
                  <c:v>2020/4/26 22:00:00</c:v>
                </c:pt>
                <c:pt idx="791">
                  <c:v>2020/4/26 23:00:00</c:v>
                </c:pt>
                <c:pt idx="792">
                  <c:v>2020/4/27 0:00:00</c:v>
                </c:pt>
                <c:pt idx="793">
                  <c:v>2020/4/27 1:00:00</c:v>
                </c:pt>
                <c:pt idx="794">
                  <c:v>2020/4/27 2:00:00</c:v>
                </c:pt>
                <c:pt idx="795">
                  <c:v>2020/4/27 3:00:00</c:v>
                </c:pt>
                <c:pt idx="796">
                  <c:v>2020/4/27 4:00:00</c:v>
                </c:pt>
                <c:pt idx="797">
                  <c:v>2020/4/27 5:00:00</c:v>
                </c:pt>
                <c:pt idx="798">
                  <c:v>2020/4/27 6:00:00</c:v>
                </c:pt>
                <c:pt idx="799">
                  <c:v>2020/4/27 7:00:00</c:v>
                </c:pt>
                <c:pt idx="800">
                  <c:v>2020/4/27 8:00:00</c:v>
                </c:pt>
                <c:pt idx="801">
                  <c:v>2020/4/27 9:00:00</c:v>
                </c:pt>
                <c:pt idx="802">
                  <c:v>2020/4/27 10:00:00</c:v>
                </c:pt>
                <c:pt idx="803">
                  <c:v>2020/4/27 11:00:00</c:v>
                </c:pt>
                <c:pt idx="804">
                  <c:v>2020/4/27 12:00:00</c:v>
                </c:pt>
                <c:pt idx="805">
                  <c:v>2020/4/27 13:00:00</c:v>
                </c:pt>
                <c:pt idx="806">
                  <c:v>2020/4/27 14:00:00</c:v>
                </c:pt>
                <c:pt idx="807">
                  <c:v>2020/4/27 15:00:00</c:v>
                </c:pt>
                <c:pt idx="808">
                  <c:v>2020/4/27 16:00:00</c:v>
                </c:pt>
                <c:pt idx="809">
                  <c:v>2020/4/27 17:00:00</c:v>
                </c:pt>
                <c:pt idx="810">
                  <c:v>2020/4/27 18:00:00</c:v>
                </c:pt>
                <c:pt idx="811">
                  <c:v>2020/4/27 19:00:00</c:v>
                </c:pt>
                <c:pt idx="812">
                  <c:v>2020/4/27 20:00:00</c:v>
                </c:pt>
                <c:pt idx="813">
                  <c:v>2020/4/27 21:00:00</c:v>
                </c:pt>
                <c:pt idx="814">
                  <c:v>2020/4/27 22:00:00</c:v>
                </c:pt>
                <c:pt idx="815">
                  <c:v>2020/4/27 23:00:00</c:v>
                </c:pt>
                <c:pt idx="816">
                  <c:v>2020/4/28 0:00:00</c:v>
                </c:pt>
                <c:pt idx="817">
                  <c:v>2020/4/28 1:00:00</c:v>
                </c:pt>
                <c:pt idx="818">
                  <c:v>2020/4/28 2:00:00</c:v>
                </c:pt>
                <c:pt idx="819">
                  <c:v>2020/4/28 3:00:00</c:v>
                </c:pt>
                <c:pt idx="820">
                  <c:v>2020/4/28 4:00:00</c:v>
                </c:pt>
                <c:pt idx="821">
                  <c:v>2020/4/28 5:00:00</c:v>
                </c:pt>
                <c:pt idx="822">
                  <c:v>2020/4/28 6:00:00</c:v>
                </c:pt>
                <c:pt idx="823">
                  <c:v>2020/4/28 7:00:00</c:v>
                </c:pt>
                <c:pt idx="824">
                  <c:v>2020/4/28 8:00:00</c:v>
                </c:pt>
                <c:pt idx="825">
                  <c:v>2020/4/28 9:00:00</c:v>
                </c:pt>
                <c:pt idx="826">
                  <c:v>2020/4/28 10:00:00</c:v>
                </c:pt>
                <c:pt idx="827">
                  <c:v>2020/4/28 11:00:00</c:v>
                </c:pt>
                <c:pt idx="828">
                  <c:v>2020/4/28 12:00:00</c:v>
                </c:pt>
                <c:pt idx="829">
                  <c:v>2020/4/28 13:00:00</c:v>
                </c:pt>
                <c:pt idx="830">
                  <c:v>2020/4/28 14:00:00</c:v>
                </c:pt>
                <c:pt idx="831">
                  <c:v>2020/4/28 15:00:00</c:v>
                </c:pt>
                <c:pt idx="832">
                  <c:v>2020/4/28 16:00:00</c:v>
                </c:pt>
                <c:pt idx="833">
                  <c:v>2020/4/28 17:00:00</c:v>
                </c:pt>
                <c:pt idx="834">
                  <c:v>2020/4/28 18:00:00</c:v>
                </c:pt>
                <c:pt idx="835">
                  <c:v>2020/4/28 19:00:00</c:v>
                </c:pt>
                <c:pt idx="836">
                  <c:v>2020/4/28 20:00:00</c:v>
                </c:pt>
                <c:pt idx="837">
                  <c:v>2020/4/28 21:00:00</c:v>
                </c:pt>
                <c:pt idx="838">
                  <c:v>2020/4/28 22:00:00</c:v>
                </c:pt>
                <c:pt idx="839">
                  <c:v>2020/4/28 23:00:00</c:v>
                </c:pt>
                <c:pt idx="840">
                  <c:v>2020/4/29 0:00:00</c:v>
                </c:pt>
                <c:pt idx="841">
                  <c:v>2020/4/29 1:00:00</c:v>
                </c:pt>
                <c:pt idx="842">
                  <c:v>2020/4/29 2:00:00</c:v>
                </c:pt>
                <c:pt idx="843">
                  <c:v>2020/4/29 3:00:00</c:v>
                </c:pt>
                <c:pt idx="844">
                  <c:v>2020/4/29 4:00:00</c:v>
                </c:pt>
                <c:pt idx="845">
                  <c:v>2020/4/29 5:00:00</c:v>
                </c:pt>
                <c:pt idx="846">
                  <c:v>2020/4/29 6:00:00</c:v>
                </c:pt>
                <c:pt idx="847">
                  <c:v>2020/4/29 7:00:00</c:v>
                </c:pt>
                <c:pt idx="848">
                  <c:v>2020/4/29 8:00:00</c:v>
                </c:pt>
                <c:pt idx="849">
                  <c:v>2020/4/29 9:00:00</c:v>
                </c:pt>
                <c:pt idx="850">
                  <c:v>2020/4/29 10:00:00</c:v>
                </c:pt>
                <c:pt idx="851">
                  <c:v>2020/4/29 11:00:00</c:v>
                </c:pt>
                <c:pt idx="852">
                  <c:v>2020/4/29 12:00:00</c:v>
                </c:pt>
                <c:pt idx="853">
                  <c:v>2020/4/29 13:00:00</c:v>
                </c:pt>
                <c:pt idx="854">
                  <c:v>2020/4/29 14:00:00</c:v>
                </c:pt>
                <c:pt idx="855">
                  <c:v>2020/4/29 15:00:00</c:v>
                </c:pt>
                <c:pt idx="856">
                  <c:v>2020/4/29 16:00:00</c:v>
                </c:pt>
                <c:pt idx="857">
                  <c:v>2020/4/29 17:00:00</c:v>
                </c:pt>
                <c:pt idx="858">
                  <c:v>2020/4/29 18:00:00</c:v>
                </c:pt>
                <c:pt idx="859">
                  <c:v>2020/4/29 19:00:00</c:v>
                </c:pt>
                <c:pt idx="860">
                  <c:v>2020/4/29 20:00:00</c:v>
                </c:pt>
                <c:pt idx="861">
                  <c:v>2020/4/29 21:00:00</c:v>
                </c:pt>
                <c:pt idx="862">
                  <c:v>2020/4/29 22:00:00</c:v>
                </c:pt>
                <c:pt idx="863">
                  <c:v>2020/4/29 23:00:00</c:v>
                </c:pt>
                <c:pt idx="864">
                  <c:v>2020/4/30 0:00:00</c:v>
                </c:pt>
                <c:pt idx="865">
                  <c:v>2020/4/30 1:00:00</c:v>
                </c:pt>
                <c:pt idx="866">
                  <c:v>2020/4/30 2:00:00</c:v>
                </c:pt>
                <c:pt idx="867">
                  <c:v>2020/4/30 3:00:00</c:v>
                </c:pt>
                <c:pt idx="868">
                  <c:v>2020/4/30 4:00:00</c:v>
                </c:pt>
                <c:pt idx="869">
                  <c:v>2020/4/30 5:00:00</c:v>
                </c:pt>
                <c:pt idx="870">
                  <c:v>2020/4/30 6:00:00</c:v>
                </c:pt>
                <c:pt idx="871">
                  <c:v>2020/4/30 7:00:00</c:v>
                </c:pt>
                <c:pt idx="872">
                  <c:v>2020/4/30 8:00:00</c:v>
                </c:pt>
                <c:pt idx="873">
                  <c:v>2020/4/30 9:00:00</c:v>
                </c:pt>
                <c:pt idx="874">
                  <c:v>2020/4/30 10:00:00</c:v>
                </c:pt>
                <c:pt idx="875">
                  <c:v>2020/4/30 11:00:00</c:v>
                </c:pt>
                <c:pt idx="876">
                  <c:v>2020/4/30 12:00:00</c:v>
                </c:pt>
                <c:pt idx="877">
                  <c:v>2020/4/30 13:00:00</c:v>
                </c:pt>
                <c:pt idx="878">
                  <c:v>2020/4/30 14:00:00</c:v>
                </c:pt>
                <c:pt idx="879">
                  <c:v>2020/4/30 15:00:00</c:v>
                </c:pt>
                <c:pt idx="880">
                  <c:v>2020/4/30 16:00:00</c:v>
                </c:pt>
                <c:pt idx="881">
                  <c:v>2020/4/30 17:00:00</c:v>
                </c:pt>
                <c:pt idx="882">
                  <c:v>2020/4/30 18:00:00</c:v>
                </c:pt>
                <c:pt idx="883">
                  <c:v>2020/4/30 19:00:00</c:v>
                </c:pt>
                <c:pt idx="884">
                  <c:v>2020/4/30 20:00:00</c:v>
                </c:pt>
                <c:pt idx="885">
                  <c:v>2020/4/30 21:00:00</c:v>
                </c:pt>
                <c:pt idx="886">
                  <c:v>2020/4/30 22:00:00</c:v>
                </c:pt>
                <c:pt idx="887">
                  <c:v>2020/4/30 23:00:00</c:v>
                </c:pt>
              </c:strCache>
            </c:strRef>
          </c:xVal>
          <c:yVal>
            <c:numRef>
              <c:f>'RATING CURVE'!$K$2:$K$889</c:f>
              <c:numCache>
                <c:formatCode>0.0000</c:formatCode>
                <c:ptCount val="888"/>
                <c:pt idx="0">
                  <c:v>7.9648105599990231</c:v>
                </c:pt>
                <c:pt idx="1">
                  <c:v>9.0878905600002327</c:v>
                </c:pt>
                <c:pt idx="2">
                  <c:v>4.5955705599990324</c:v>
                </c:pt>
                <c:pt idx="3">
                  <c:v>5.718650559996604</c:v>
                </c:pt>
                <c:pt idx="4">
                  <c:v>5.718650559996604</c:v>
                </c:pt>
                <c:pt idx="5">
                  <c:v>6.8417305599978135</c:v>
                </c:pt>
                <c:pt idx="6">
                  <c:v>6.8417305599978135</c:v>
                </c:pt>
                <c:pt idx="7">
                  <c:v>4.5955705599990324</c:v>
                </c:pt>
                <c:pt idx="8">
                  <c:v>6.8417305599978135</c:v>
                </c:pt>
                <c:pt idx="9">
                  <c:v>4.5955705599990324</c:v>
                </c:pt>
                <c:pt idx="10">
                  <c:v>3.4724905599978229</c:v>
                </c:pt>
                <c:pt idx="11">
                  <c:v>6.8417305599978135</c:v>
                </c:pt>
                <c:pt idx="12">
                  <c:v>6.8417305599978135</c:v>
                </c:pt>
                <c:pt idx="13">
                  <c:v>7.9648105599990231</c:v>
                </c:pt>
                <c:pt idx="14">
                  <c:v>7.9648105599990231</c:v>
                </c:pt>
                <c:pt idx="15">
                  <c:v>7.9648105599990231</c:v>
                </c:pt>
                <c:pt idx="16">
                  <c:v>7.9648105599990231</c:v>
                </c:pt>
                <c:pt idx="17">
                  <c:v>5.718650559996604</c:v>
                </c:pt>
                <c:pt idx="18">
                  <c:v>4.5955705599990324</c:v>
                </c:pt>
                <c:pt idx="19">
                  <c:v>3.4724905599978229</c:v>
                </c:pt>
                <c:pt idx="20">
                  <c:v>6.8417305599978135</c:v>
                </c:pt>
                <c:pt idx="21">
                  <c:v>3.4724905599978229</c:v>
                </c:pt>
                <c:pt idx="22">
                  <c:v>5.718650559996604</c:v>
                </c:pt>
                <c:pt idx="23">
                  <c:v>2.3494105600002513</c:v>
                </c:pt>
                <c:pt idx="24">
                  <c:v>2.3494105600002513</c:v>
                </c:pt>
                <c:pt idx="25">
                  <c:v>3.4724905599978229</c:v>
                </c:pt>
                <c:pt idx="26">
                  <c:v>3.4724905599978229</c:v>
                </c:pt>
                <c:pt idx="27">
                  <c:v>2.3494105600002513</c:v>
                </c:pt>
                <c:pt idx="28">
                  <c:v>3.4724905599978229</c:v>
                </c:pt>
                <c:pt idx="29">
                  <c:v>5.718650559996604</c:v>
                </c:pt>
                <c:pt idx="30">
                  <c:v>3.4724905599978229</c:v>
                </c:pt>
                <c:pt idx="31">
                  <c:v>4.5955705599990324</c:v>
                </c:pt>
                <c:pt idx="32">
                  <c:v>3.4724905599978229</c:v>
                </c:pt>
                <c:pt idx="33">
                  <c:v>4.5955705599990324</c:v>
                </c:pt>
                <c:pt idx="34">
                  <c:v>3.4724905599978229</c:v>
                </c:pt>
                <c:pt idx="35">
                  <c:v>9.0878905600002327</c:v>
                </c:pt>
                <c:pt idx="36">
                  <c:v>3.4724905599978229</c:v>
                </c:pt>
                <c:pt idx="37">
                  <c:v>5.718650559996604</c:v>
                </c:pt>
                <c:pt idx="38">
                  <c:v>3.4724905599978229</c:v>
                </c:pt>
                <c:pt idx="39">
                  <c:v>3.4724905599978229</c:v>
                </c:pt>
                <c:pt idx="40">
                  <c:v>5.718650559996604</c:v>
                </c:pt>
                <c:pt idx="41">
                  <c:v>5.718650559996604</c:v>
                </c:pt>
                <c:pt idx="42">
                  <c:v>3.4724905599978229</c:v>
                </c:pt>
                <c:pt idx="43">
                  <c:v>4.5955705599990324</c:v>
                </c:pt>
                <c:pt idx="44">
                  <c:v>6.8417305599978135</c:v>
                </c:pt>
                <c:pt idx="45">
                  <c:v>4.5955705599990324</c:v>
                </c:pt>
                <c:pt idx="46">
                  <c:v>5.718650559996604</c:v>
                </c:pt>
                <c:pt idx="47">
                  <c:v>4.5955705599990324</c:v>
                </c:pt>
                <c:pt idx="48">
                  <c:v>4.5955705599990324</c:v>
                </c:pt>
                <c:pt idx="49">
                  <c:v>2.3494105600002513</c:v>
                </c:pt>
                <c:pt idx="50">
                  <c:v>6.8417305599978135</c:v>
                </c:pt>
                <c:pt idx="51">
                  <c:v>5.718650559996604</c:v>
                </c:pt>
                <c:pt idx="52">
                  <c:v>6.8417305599978135</c:v>
                </c:pt>
                <c:pt idx="53">
                  <c:v>4.5955705599990324</c:v>
                </c:pt>
                <c:pt idx="54">
                  <c:v>6.8417305599978135</c:v>
                </c:pt>
                <c:pt idx="55">
                  <c:v>4.5955705599990324</c:v>
                </c:pt>
                <c:pt idx="56">
                  <c:v>4.5955705599990324</c:v>
                </c:pt>
                <c:pt idx="57">
                  <c:v>4.5955705599990324</c:v>
                </c:pt>
                <c:pt idx="58">
                  <c:v>6.8417305599978135</c:v>
                </c:pt>
                <c:pt idx="59">
                  <c:v>5.718650559996604</c:v>
                </c:pt>
                <c:pt idx="60">
                  <c:v>4.5955705599990324</c:v>
                </c:pt>
                <c:pt idx="61">
                  <c:v>4.5955705599990324</c:v>
                </c:pt>
                <c:pt idx="62">
                  <c:v>7.9648105599990231</c:v>
                </c:pt>
                <c:pt idx="63">
                  <c:v>6.8417305599978135</c:v>
                </c:pt>
                <c:pt idx="64">
                  <c:v>4.5955705599990324</c:v>
                </c:pt>
                <c:pt idx="65">
                  <c:v>9.0878905600002327</c:v>
                </c:pt>
                <c:pt idx="66">
                  <c:v>4.5955705599990324</c:v>
                </c:pt>
                <c:pt idx="67">
                  <c:v>5.718650559996604</c:v>
                </c:pt>
                <c:pt idx="68">
                  <c:v>4.5955705599990324</c:v>
                </c:pt>
                <c:pt idx="69">
                  <c:v>7.9648105599990231</c:v>
                </c:pt>
                <c:pt idx="70">
                  <c:v>6.8417305599978135</c:v>
                </c:pt>
                <c:pt idx="71">
                  <c:v>6.8417305599978135</c:v>
                </c:pt>
                <c:pt idx="72">
                  <c:v>4.5955705599990324</c:v>
                </c:pt>
                <c:pt idx="73">
                  <c:v>3.4724905599978229</c:v>
                </c:pt>
                <c:pt idx="74">
                  <c:v>6.8417305599978135</c:v>
                </c:pt>
                <c:pt idx="75">
                  <c:v>6.8417305599978135</c:v>
                </c:pt>
                <c:pt idx="76">
                  <c:v>6.8417305599978135</c:v>
                </c:pt>
                <c:pt idx="77">
                  <c:v>5.718650559996604</c:v>
                </c:pt>
                <c:pt idx="78">
                  <c:v>3.4724905599978229</c:v>
                </c:pt>
                <c:pt idx="79">
                  <c:v>5.718650559996604</c:v>
                </c:pt>
                <c:pt idx="80">
                  <c:v>6.8417305599978135</c:v>
                </c:pt>
                <c:pt idx="81">
                  <c:v>6.8417305599978135</c:v>
                </c:pt>
                <c:pt idx="82">
                  <c:v>9.0878905600002327</c:v>
                </c:pt>
                <c:pt idx="83">
                  <c:v>9.0878905600002327</c:v>
                </c:pt>
                <c:pt idx="84">
                  <c:v>6.8417305599978135</c:v>
                </c:pt>
                <c:pt idx="85">
                  <c:v>10.210970559997804</c:v>
                </c:pt>
                <c:pt idx="86">
                  <c:v>10.210970559997804</c:v>
                </c:pt>
                <c:pt idx="87">
                  <c:v>9.0878905600002327</c:v>
                </c:pt>
                <c:pt idx="88">
                  <c:v>6.8417305599978135</c:v>
                </c:pt>
                <c:pt idx="89">
                  <c:v>7.9648105599990231</c:v>
                </c:pt>
                <c:pt idx="90">
                  <c:v>6.8417305599978135</c:v>
                </c:pt>
                <c:pt idx="91">
                  <c:v>9.0878905600002327</c:v>
                </c:pt>
                <c:pt idx="92">
                  <c:v>5.718650559996604</c:v>
                </c:pt>
                <c:pt idx="93">
                  <c:v>5.718650559996604</c:v>
                </c:pt>
                <c:pt idx="94">
                  <c:v>7.9648105599990231</c:v>
                </c:pt>
                <c:pt idx="95">
                  <c:v>6.8417305599978135</c:v>
                </c:pt>
                <c:pt idx="96">
                  <c:v>6.8417305599978135</c:v>
                </c:pt>
                <c:pt idx="97">
                  <c:v>7.9648105599990231</c:v>
                </c:pt>
                <c:pt idx="98">
                  <c:v>6.8417305599978135</c:v>
                </c:pt>
                <c:pt idx="99">
                  <c:v>5.718650559996604</c:v>
                </c:pt>
                <c:pt idx="100">
                  <c:v>4.5955705599990324</c:v>
                </c:pt>
                <c:pt idx="101">
                  <c:v>5.718650559996604</c:v>
                </c:pt>
                <c:pt idx="102">
                  <c:v>6.8417305599978135</c:v>
                </c:pt>
                <c:pt idx="103">
                  <c:v>9.0878905600002327</c:v>
                </c:pt>
                <c:pt idx="104">
                  <c:v>4.5955705599990324</c:v>
                </c:pt>
                <c:pt idx="105">
                  <c:v>3.4724905599978229</c:v>
                </c:pt>
                <c:pt idx="106">
                  <c:v>7.9648105599990231</c:v>
                </c:pt>
                <c:pt idx="107">
                  <c:v>4.5955705599990324</c:v>
                </c:pt>
                <c:pt idx="108">
                  <c:v>9.0878905600002327</c:v>
                </c:pt>
                <c:pt idx="109">
                  <c:v>9.0878905600002327</c:v>
                </c:pt>
                <c:pt idx="110">
                  <c:v>10.210970559997804</c:v>
                </c:pt>
                <c:pt idx="111">
                  <c:v>9.0878905600002327</c:v>
                </c:pt>
                <c:pt idx="112">
                  <c:v>5.718650559996604</c:v>
                </c:pt>
                <c:pt idx="113">
                  <c:v>7.9648105599990231</c:v>
                </c:pt>
                <c:pt idx="114">
                  <c:v>9.0878905600002327</c:v>
                </c:pt>
                <c:pt idx="115">
                  <c:v>4.5955705599990324</c:v>
                </c:pt>
                <c:pt idx="116">
                  <c:v>7.9648105599990231</c:v>
                </c:pt>
                <c:pt idx="117">
                  <c:v>4.5955705599990324</c:v>
                </c:pt>
                <c:pt idx="118">
                  <c:v>6.8417305599978135</c:v>
                </c:pt>
                <c:pt idx="119">
                  <c:v>5.718650559996604</c:v>
                </c:pt>
                <c:pt idx="120">
                  <c:v>6.8417305599978135</c:v>
                </c:pt>
                <c:pt idx="121">
                  <c:v>3.4724905599978229</c:v>
                </c:pt>
                <c:pt idx="122">
                  <c:v>4.5955705599990324</c:v>
                </c:pt>
                <c:pt idx="123">
                  <c:v>3.4724905599978229</c:v>
                </c:pt>
                <c:pt idx="124">
                  <c:v>3.4724905599978229</c:v>
                </c:pt>
                <c:pt idx="125">
                  <c:v>5.718650559996604</c:v>
                </c:pt>
                <c:pt idx="126">
                  <c:v>4.5955705599990324</c:v>
                </c:pt>
                <c:pt idx="127">
                  <c:v>5.718650559996604</c:v>
                </c:pt>
                <c:pt idx="128">
                  <c:v>2.3494105600002513</c:v>
                </c:pt>
                <c:pt idx="129">
                  <c:v>5.718650559996604</c:v>
                </c:pt>
                <c:pt idx="130">
                  <c:v>3.4724905599978229</c:v>
                </c:pt>
                <c:pt idx="131">
                  <c:v>5.718650559996604</c:v>
                </c:pt>
                <c:pt idx="132">
                  <c:v>4.5955705599990324</c:v>
                </c:pt>
                <c:pt idx="133">
                  <c:v>6.8417305599978135</c:v>
                </c:pt>
                <c:pt idx="134">
                  <c:v>9.0878905600002327</c:v>
                </c:pt>
                <c:pt idx="135">
                  <c:v>4.5955705599990324</c:v>
                </c:pt>
                <c:pt idx="136">
                  <c:v>7.9648105599990231</c:v>
                </c:pt>
                <c:pt idx="137">
                  <c:v>6.8417305599978135</c:v>
                </c:pt>
                <c:pt idx="138">
                  <c:v>6.8417305599978135</c:v>
                </c:pt>
                <c:pt idx="139">
                  <c:v>6.8417305599978135</c:v>
                </c:pt>
                <c:pt idx="140">
                  <c:v>0.10325055999783217</c:v>
                </c:pt>
                <c:pt idx="141">
                  <c:v>5.718650559996604</c:v>
                </c:pt>
                <c:pt idx="142">
                  <c:v>5.718650559996604</c:v>
                </c:pt>
                <c:pt idx="143">
                  <c:v>6.8417305599978135</c:v>
                </c:pt>
                <c:pt idx="144">
                  <c:v>4.5955705599990324</c:v>
                </c:pt>
                <c:pt idx="145">
                  <c:v>3.4724905599978229</c:v>
                </c:pt>
                <c:pt idx="146">
                  <c:v>3.4724905599978229</c:v>
                </c:pt>
                <c:pt idx="147">
                  <c:v>2.3494105600002513</c:v>
                </c:pt>
                <c:pt idx="148">
                  <c:v>5.718650559996604</c:v>
                </c:pt>
                <c:pt idx="149">
                  <c:v>1.2263305599990417</c:v>
                </c:pt>
                <c:pt idx="150">
                  <c:v>4.5955705599990324</c:v>
                </c:pt>
                <c:pt idx="151">
                  <c:v>4.5955705599990324</c:v>
                </c:pt>
                <c:pt idx="152">
                  <c:v>3.4724905599978229</c:v>
                </c:pt>
                <c:pt idx="153">
                  <c:v>4.5955705599990324</c:v>
                </c:pt>
                <c:pt idx="154">
                  <c:v>4.5955705599990324</c:v>
                </c:pt>
                <c:pt idx="155">
                  <c:v>3.4724905599978229</c:v>
                </c:pt>
                <c:pt idx="156">
                  <c:v>7.9648105599990231</c:v>
                </c:pt>
                <c:pt idx="157">
                  <c:v>7.9648105599990231</c:v>
                </c:pt>
                <c:pt idx="158">
                  <c:v>3.4724905599978229</c:v>
                </c:pt>
                <c:pt idx="159">
                  <c:v>6.8417305599978135</c:v>
                </c:pt>
                <c:pt idx="160">
                  <c:v>4.5955705599990324</c:v>
                </c:pt>
                <c:pt idx="161">
                  <c:v>7.9648105599990231</c:v>
                </c:pt>
                <c:pt idx="162">
                  <c:v>5.718650559996604</c:v>
                </c:pt>
                <c:pt idx="163">
                  <c:v>7.9648105599990231</c:v>
                </c:pt>
                <c:pt idx="164">
                  <c:v>4.5955705599990324</c:v>
                </c:pt>
                <c:pt idx="165">
                  <c:v>5.718650559996604</c:v>
                </c:pt>
                <c:pt idx="166">
                  <c:v>4.5955705599990324</c:v>
                </c:pt>
                <c:pt idx="167">
                  <c:v>6.8417305599978135</c:v>
                </c:pt>
                <c:pt idx="168">
                  <c:v>4.5955705599990324</c:v>
                </c:pt>
                <c:pt idx="169">
                  <c:v>2.3494105600002513</c:v>
                </c:pt>
                <c:pt idx="170">
                  <c:v>5.718650559996604</c:v>
                </c:pt>
                <c:pt idx="171">
                  <c:v>5.718650559996604</c:v>
                </c:pt>
                <c:pt idx="172">
                  <c:v>4.5955705599990324</c:v>
                </c:pt>
                <c:pt idx="173">
                  <c:v>2.3494105600002513</c:v>
                </c:pt>
                <c:pt idx="174">
                  <c:v>2.3494105600002513</c:v>
                </c:pt>
                <c:pt idx="175">
                  <c:v>2.3494105600002513</c:v>
                </c:pt>
                <c:pt idx="176">
                  <c:v>3.4724905599978229</c:v>
                </c:pt>
                <c:pt idx="177">
                  <c:v>5.718650559996604</c:v>
                </c:pt>
                <c:pt idx="178">
                  <c:v>4.5955705599990324</c:v>
                </c:pt>
                <c:pt idx="179">
                  <c:v>6.8417305599978135</c:v>
                </c:pt>
                <c:pt idx="180">
                  <c:v>6.8417305599978135</c:v>
                </c:pt>
                <c:pt idx="181">
                  <c:v>5.718650559996604</c:v>
                </c:pt>
                <c:pt idx="182">
                  <c:v>7.9648105599990231</c:v>
                </c:pt>
                <c:pt idx="183">
                  <c:v>5.718650559996604</c:v>
                </c:pt>
                <c:pt idx="184">
                  <c:v>4.5955705599990324</c:v>
                </c:pt>
                <c:pt idx="185">
                  <c:v>5.718650559996604</c:v>
                </c:pt>
                <c:pt idx="186">
                  <c:v>4.5955705599990324</c:v>
                </c:pt>
                <c:pt idx="187">
                  <c:v>6.8417305599978135</c:v>
                </c:pt>
                <c:pt idx="188">
                  <c:v>4.5955705599990324</c:v>
                </c:pt>
                <c:pt idx="189">
                  <c:v>5.718650559996604</c:v>
                </c:pt>
                <c:pt idx="190">
                  <c:v>5.718650559996604</c:v>
                </c:pt>
                <c:pt idx="191">
                  <c:v>6.8417305599978135</c:v>
                </c:pt>
                <c:pt idx="192">
                  <c:v>4.5955705599990324</c:v>
                </c:pt>
                <c:pt idx="193">
                  <c:v>11.334050559999014</c:v>
                </c:pt>
                <c:pt idx="194">
                  <c:v>2.3494105600002513</c:v>
                </c:pt>
                <c:pt idx="195">
                  <c:v>5.718650559996604</c:v>
                </c:pt>
                <c:pt idx="196">
                  <c:v>2.3494105600002513</c:v>
                </c:pt>
                <c:pt idx="197">
                  <c:v>1.2263305599990417</c:v>
                </c:pt>
                <c:pt idx="198">
                  <c:v>2.3494105600002513</c:v>
                </c:pt>
                <c:pt idx="199">
                  <c:v>3.4724905599978229</c:v>
                </c:pt>
                <c:pt idx="200">
                  <c:v>5.718650559996604</c:v>
                </c:pt>
                <c:pt idx="201">
                  <c:v>5.718650559996604</c:v>
                </c:pt>
                <c:pt idx="202">
                  <c:v>5.718650559996604</c:v>
                </c:pt>
                <c:pt idx="203">
                  <c:v>7.9648105599990231</c:v>
                </c:pt>
                <c:pt idx="204">
                  <c:v>3.4724905599978229</c:v>
                </c:pt>
                <c:pt idx="205">
                  <c:v>5.718650559996604</c:v>
                </c:pt>
                <c:pt idx="206">
                  <c:v>6.8417305599978135</c:v>
                </c:pt>
                <c:pt idx="207">
                  <c:v>3.4724905599978229</c:v>
                </c:pt>
                <c:pt idx="208">
                  <c:v>3.4724905599978229</c:v>
                </c:pt>
                <c:pt idx="209">
                  <c:v>4.5955705599990324</c:v>
                </c:pt>
                <c:pt idx="210">
                  <c:v>3.4724905599978229</c:v>
                </c:pt>
                <c:pt idx="211">
                  <c:v>2.3494105600002513</c:v>
                </c:pt>
                <c:pt idx="212">
                  <c:v>6.8417305599978135</c:v>
                </c:pt>
                <c:pt idx="213">
                  <c:v>3.4724905599978229</c:v>
                </c:pt>
                <c:pt idx="214">
                  <c:v>6.8417305599978135</c:v>
                </c:pt>
                <c:pt idx="215">
                  <c:v>1.2263305599990417</c:v>
                </c:pt>
                <c:pt idx="216">
                  <c:v>2.3494105600002513</c:v>
                </c:pt>
                <c:pt idx="217">
                  <c:v>5.718650559996604</c:v>
                </c:pt>
                <c:pt idx="218">
                  <c:v>3.4724905599978229</c:v>
                </c:pt>
                <c:pt idx="219">
                  <c:v>2.3494105600002513</c:v>
                </c:pt>
                <c:pt idx="220">
                  <c:v>4.5955705599990324</c:v>
                </c:pt>
                <c:pt idx="221">
                  <c:v>4.5955705599990324</c:v>
                </c:pt>
                <c:pt idx="222">
                  <c:v>2.3494105600002513</c:v>
                </c:pt>
                <c:pt idx="223">
                  <c:v>4.5955705599990324</c:v>
                </c:pt>
                <c:pt idx="224">
                  <c:v>3.4724905599978229</c:v>
                </c:pt>
                <c:pt idx="225">
                  <c:v>2.3494105600002513</c:v>
                </c:pt>
                <c:pt idx="226">
                  <c:v>2.3494105600002513</c:v>
                </c:pt>
                <c:pt idx="227">
                  <c:v>2.3494105600002513</c:v>
                </c:pt>
                <c:pt idx="228">
                  <c:v>5.718650559996604</c:v>
                </c:pt>
                <c:pt idx="229">
                  <c:v>5.718650559996604</c:v>
                </c:pt>
                <c:pt idx="230">
                  <c:v>4.5955705599990324</c:v>
                </c:pt>
                <c:pt idx="231">
                  <c:v>4.5955705599990324</c:v>
                </c:pt>
                <c:pt idx="232">
                  <c:v>6.8417305599978135</c:v>
                </c:pt>
                <c:pt idx="233">
                  <c:v>4.5955705599990324</c:v>
                </c:pt>
                <c:pt idx="234">
                  <c:v>3.4724905599978229</c:v>
                </c:pt>
                <c:pt idx="235">
                  <c:v>5.718650559996604</c:v>
                </c:pt>
                <c:pt idx="236">
                  <c:v>5.718650559996604</c:v>
                </c:pt>
                <c:pt idx="237">
                  <c:v>4.5955705599990324</c:v>
                </c:pt>
                <c:pt idx="238">
                  <c:v>6.8417305599978135</c:v>
                </c:pt>
                <c:pt idx="239">
                  <c:v>4.5955705599990324</c:v>
                </c:pt>
                <c:pt idx="240">
                  <c:v>5.718650559996604</c:v>
                </c:pt>
                <c:pt idx="241">
                  <c:v>6.8417305599978135</c:v>
                </c:pt>
                <c:pt idx="242">
                  <c:v>5.718650559996604</c:v>
                </c:pt>
                <c:pt idx="243">
                  <c:v>4.5955705599990324</c:v>
                </c:pt>
                <c:pt idx="244">
                  <c:v>5.718650559996604</c:v>
                </c:pt>
                <c:pt idx="245">
                  <c:v>5.718650559996604</c:v>
                </c:pt>
                <c:pt idx="246">
                  <c:v>5.718650559996604</c:v>
                </c:pt>
                <c:pt idx="247">
                  <c:v>3.4724905599978229</c:v>
                </c:pt>
                <c:pt idx="248">
                  <c:v>5.718650559996604</c:v>
                </c:pt>
                <c:pt idx="249">
                  <c:v>5.718650559996604</c:v>
                </c:pt>
                <c:pt idx="250">
                  <c:v>3.4724905599978229</c:v>
                </c:pt>
                <c:pt idx="251">
                  <c:v>7.9648105599990231</c:v>
                </c:pt>
                <c:pt idx="252">
                  <c:v>7.9648105599990231</c:v>
                </c:pt>
                <c:pt idx="253">
                  <c:v>7.9648105599990231</c:v>
                </c:pt>
                <c:pt idx="254">
                  <c:v>3.4724905599978229</c:v>
                </c:pt>
                <c:pt idx="255">
                  <c:v>4.5955705599990324</c:v>
                </c:pt>
                <c:pt idx="256">
                  <c:v>6.8417305599978135</c:v>
                </c:pt>
                <c:pt idx="257">
                  <c:v>6.8417305599978135</c:v>
                </c:pt>
                <c:pt idx="258">
                  <c:v>3.4724905599978229</c:v>
                </c:pt>
                <c:pt idx="259">
                  <c:v>5.718650559996604</c:v>
                </c:pt>
                <c:pt idx="260">
                  <c:v>2.3494105600002513</c:v>
                </c:pt>
                <c:pt idx="261">
                  <c:v>5.718650559996604</c:v>
                </c:pt>
                <c:pt idx="262">
                  <c:v>6.8417305599978135</c:v>
                </c:pt>
                <c:pt idx="263">
                  <c:v>3.4724905599978229</c:v>
                </c:pt>
                <c:pt idx="264">
                  <c:v>5.718650559996604</c:v>
                </c:pt>
                <c:pt idx="265">
                  <c:v>4.5955705599990324</c:v>
                </c:pt>
                <c:pt idx="266">
                  <c:v>1.2263305599990417</c:v>
                </c:pt>
                <c:pt idx="267">
                  <c:v>3.4724905599978229</c:v>
                </c:pt>
                <c:pt idx="268">
                  <c:v>1.2263305599990417</c:v>
                </c:pt>
                <c:pt idx="269">
                  <c:v>3.4724905599978229</c:v>
                </c:pt>
                <c:pt idx="270">
                  <c:v>2.3494105600002513</c:v>
                </c:pt>
                <c:pt idx="271">
                  <c:v>4.5955705599990324</c:v>
                </c:pt>
                <c:pt idx="272">
                  <c:v>0.10325055999783217</c:v>
                </c:pt>
                <c:pt idx="273">
                  <c:v>3.4724905599978229</c:v>
                </c:pt>
                <c:pt idx="274">
                  <c:v>4.5955705599990324</c:v>
                </c:pt>
                <c:pt idx="275">
                  <c:v>5.718650559996604</c:v>
                </c:pt>
                <c:pt idx="276">
                  <c:v>4.5955705599990324</c:v>
                </c:pt>
                <c:pt idx="277">
                  <c:v>3.4724905599978229</c:v>
                </c:pt>
                <c:pt idx="278">
                  <c:v>3.4724905599978229</c:v>
                </c:pt>
                <c:pt idx="279">
                  <c:v>2.3494105600002513</c:v>
                </c:pt>
                <c:pt idx="280">
                  <c:v>6.8417305599978135</c:v>
                </c:pt>
                <c:pt idx="281">
                  <c:v>6.8417305599978135</c:v>
                </c:pt>
                <c:pt idx="282">
                  <c:v>5.718650559996604</c:v>
                </c:pt>
                <c:pt idx="283">
                  <c:v>4.5955705599990324</c:v>
                </c:pt>
                <c:pt idx="284">
                  <c:v>3.4724905599978229</c:v>
                </c:pt>
                <c:pt idx="285">
                  <c:v>3.4724905599978229</c:v>
                </c:pt>
                <c:pt idx="286">
                  <c:v>2.3494105600002513</c:v>
                </c:pt>
                <c:pt idx="287">
                  <c:v>3.4724905599978229</c:v>
                </c:pt>
                <c:pt idx="288">
                  <c:v>4.5955705599990324</c:v>
                </c:pt>
                <c:pt idx="289">
                  <c:v>1.2263305599990417</c:v>
                </c:pt>
                <c:pt idx="290">
                  <c:v>2.3494105600002513</c:v>
                </c:pt>
                <c:pt idx="291">
                  <c:v>1.2263305599990417</c:v>
                </c:pt>
                <c:pt idx="292">
                  <c:v>3.4724905599978229</c:v>
                </c:pt>
                <c:pt idx="293">
                  <c:v>1.2263305599990417</c:v>
                </c:pt>
                <c:pt idx="294">
                  <c:v>4.5955705599990324</c:v>
                </c:pt>
                <c:pt idx="295">
                  <c:v>4.5955705599990324</c:v>
                </c:pt>
                <c:pt idx="296">
                  <c:v>1.2263305599990417</c:v>
                </c:pt>
                <c:pt idx="297">
                  <c:v>4.5955705599990324</c:v>
                </c:pt>
                <c:pt idx="298">
                  <c:v>5.718650559996604</c:v>
                </c:pt>
                <c:pt idx="299">
                  <c:v>2.3494105600002513</c:v>
                </c:pt>
                <c:pt idx="300">
                  <c:v>16.949450560001424</c:v>
                </c:pt>
                <c:pt idx="301">
                  <c:v>4.5955705599990324</c:v>
                </c:pt>
                <c:pt idx="302">
                  <c:v>4.5955705599990324</c:v>
                </c:pt>
                <c:pt idx="303">
                  <c:v>3.4724905599978229</c:v>
                </c:pt>
                <c:pt idx="304">
                  <c:v>6.8417305599978135</c:v>
                </c:pt>
                <c:pt idx="305">
                  <c:v>6.8417305599978135</c:v>
                </c:pt>
                <c:pt idx="306">
                  <c:v>4.5955705599990324</c:v>
                </c:pt>
                <c:pt idx="307">
                  <c:v>5.718650559996604</c:v>
                </c:pt>
                <c:pt idx="308">
                  <c:v>5.718650559996604</c:v>
                </c:pt>
                <c:pt idx="309">
                  <c:v>3.4724905599978229</c:v>
                </c:pt>
                <c:pt idx="310">
                  <c:v>1.2263305599990417</c:v>
                </c:pt>
                <c:pt idx="311">
                  <c:v>2.3494105600002513</c:v>
                </c:pt>
                <c:pt idx="312">
                  <c:v>4.5955705599990324</c:v>
                </c:pt>
                <c:pt idx="313">
                  <c:v>1.2263305599990417</c:v>
                </c:pt>
                <c:pt idx="314">
                  <c:v>4.5955705599990324</c:v>
                </c:pt>
                <c:pt idx="315">
                  <c:v>2.3494105600002513</c:v>
                </c:pt>
                <c:pt idx="316">
                  <c:v>3.4724905599978229</c:v>
                </c:pt>
                <c:pt idx="317">
                  <c:v>2.3494105600002513</c:v>
                </c:pt>
                <c:pt idx="318">
                  <c:v>1.2263305599990417</c:v>
                </c:pt>
                <c:pt idx="319">
                  <c:v>1.2263305599990417</c:v>
                </c:pt>
                <c:pt idx="320">
                  <c:v>3.4724905599978229</c:v>
                </c:pt>
                <c:pt idx="321">
                  <c:v>3.4724905599978229</c:v>
                </c:pt>
                <c:pt idx="322">
                  <c:v>4.5955705599990324</c:v>
                </c:pt>
                <c:pt idx="323">
                  <c:v>4.5955705599990324</c:v>
                </c:pt>
                <c:pt idx="324">
                  <c:v>2.3494105600002513</c:v>
                </c:pt>
                <c:pt idx="325">
                  <c:v>2.3494105600002513</c:v>
                </c:pt>
                <c:pt idx="326">
                  <c:v>4.5955705599990324</c:v>
                </c:pt>
                <c:pt idx="327">
                  <c:v>6.8417305599978135</c:v>
                </c:pt>
                <c:pt idx="328">
                  <c:v>4.5955705599990324</c:v>
                </c:pt>
                <c:pt idx="329">
                  <c:v>4.5955705599990324</c:v>
                </c:pt>
                <c:pt idx="330">
                  <c:v>11.334050559999014</c:v>
                </c:pt>
                <c:pt idx="331">
                  <c:v>5.718650559996604</c:v>
                </c:pt>
                <c:pt idx="332">
                  <c:v>4.5955705599990324</c:v>
                </c:pt>
                <c:pt idx="333">
                  <c:v>5.718650559996604</c:v>
                </c:pt>
                <c:pt idx="334">
                  <c:v>2.3494105600002513</c:v>
                </c:pt>
                <c:pt idx="335">
                  <c:v>4.5955705599990324</c:v>
                </c:pt>
                <c:pt idx="336">
                  <c:v>4.5955705599990324</c:v>
                </c:pt>
                <c:pt idx="337">
                  <c:v>2.3494105600002513</c:v>
                </c:pt>
                <c:pt idx="338">
                  <c:v>3.4724905599978229</c:v>
                </c:pt>
                <c:pt idx="339">
                  <c:v>1.2263305599990417</c:v>
                </c:pt>
                <c:pt idx="340">
                  <c:v>4.5955705599990324</c:v>
                </c:pt>
                <c:pt idx="341">
                  <c:v>2.3494105600002513</c:v>
                </c:pt>
                <c:pt idx="342">
                  <c:v>3.4724905599978229</c:v>
                </c:pt>
                <c:pt idx="343">
                  <c:v>4.5955705599990324</c:v>
                </c:pt>
                <c:pt idx="344">
                  <c:v>0.10325055999783217</c:v>
                </c:pt>
                <c:pt idx="345">
                  <c:v>2.3494105600002513</c:v>
                </c:pt>
                <c:pt idx="346">
                  <c:v>4.5955705599990324</c:v>
                </c:pt>
                <c:pt idx="347">
                  <c:v>1.2263305599990417</c:v>
                </c:pt>
                <c:pt idx="348">
                  <c:v>2.3494105600002513</c:v>
                </c:pt>
                <c:pt idx="349">
                  <c:v>4.5955705599990324</c:v>
                </c:pt>
                <c:pt idx="350">
                  <c:v>6.8417305599978135</c:v>
                </c:pt>
                <c:pt idx="351">
                  <c:v>4.5955705599990324</c:v>
                </c:pt>
                <c:pt idx="352">
                  <c:v>1.2263305599990417</c:v>
                </c:pt>
                <c:pt idx="353">
                  <c:v>2.3494105600002513</c:v>
                </c:pt>
                <c:pt idx="354">
                  <c:v>3.4724905599978229</c:v>
                </c:pt>
                <c:pt idx="355">
                  <c:v>5.718650559996604</c:v>
                </c:pt>
                <c:pt idx="356">
                  <c:v>-13.373709440002131</c:v>
                </c:pt>
                <c:pt idx="357">
                  <c:v>4.5955705599990324</c:v>
                </c:pt>
                <c:pt idx="358">
                  <c:v>4.5955705599990324</c:v>
                </c:pt>
                <c:pt idx="359">
                  <c:v>2.3494105600002513</c:v>
                </c:pt>
                <c:pt idx="360">
                  <c:v>5.718650559996604</c:v>
                </c:pt>
                <c:pt idx="361">
                  <c:v>1.2263305599990417</c:v>
                </c:pt>
                <c:pt idx="362">
                  <c:v>3.4724905599978229</c:v>
                </c:pt>
                <c:pt idx="363">
                  <c:v>3.4724905599978229</c:v>
                </c:pt>
                <c:pt idx="364">
                  <c:v>4.5955705599990324</c:v>
                </c:pt>
                <c:pt idx="365">
                  <c:v>2.3494105600002513</c:v>
                </c:pt>
                <c:pt idx="366">
                  <c:v>2.3494105600002513</c:v>
                </c:pt>
                <c:pt idx="367">
                  <c:v>1.2263305599990417</c:v>
                </c:pt>
                <c:pt idx="368">
                  <c:v>3.4724905599978229</c:v>
                </c:pt>
                <c:pt idx="369">
                  <c:v>2.3494105600002513</c:v>
                </c:pt>
                <c:pt idx="370">
                  <c:v>4.5955705599990324</c:v>
                </c:pt>
                <c:pt idx="371">
                  <c:v>2.3494105600002513</c:v>
                </c:pt>
                <c:pt idx="372">
                  <c:v>3.4724905599978229</c:v>
                </c:pt>
                <c:pt idx="373">
                  <c:v>4.5955705599990324</c:v>
                </c:pt>
                <c:pt idx="374">
                  <c:v>4.5955705599990324</c:v>
                </c:pt>
                <c:pt idx="375">
                  <c:v>2.3494105600002513</c:v>
                </c:pt>
                <c:pt idx="376">
                  <c:v>4.5955705599990324</c:v>
                </c:pt>
                <c:pt idx="377">
                  <c:v>3.4724905599978229</c:v>
                </c:pt>
                <c:pt idx="378">
                  <c:v>3.4724905599978229</c:v>
                </c:pt>
                <c:pt idx="379">
                  <c:v>2.3494105600002513</c:v>
                </c:pt>
                <c:pt idx="380">
                  <c:v>3.4724905599978229</c:v>
                </c:pt>
                <c:pt idx="381">
                  <c:v>2.3494105600002513</c:v>
                </c:pt>
                <c:pt idx="382">
                  <c:v>4.5955705599990324</c:v>
                </c:pt>
                <c:pt idx="383">
                  <c:v>3.4724905599978229</c:v>
                </c:pt>
                <c:pt idx="384">
                  <c:v>2.3494105600002513</c:v>
                </c:pt>
                <c:pt idx="385">
                  <c:v>2.3494105600002513</c:v>
                </c:pt>
                <c:pt idx="386">
                  <c:v>5.718650559996604</c:v>
                </c:pt>
                <c:pt idx="387">
                  <c:v>4.5955705599990324</c:v>
                </c:pt>
                <c:pt idx="388">
                  <c:v>3.4724905599978229</c:v>
                </c:pt>
                <c:pt idx="389">
                  <c:v>2.3494105600002513</c:v>
                </c:pt>
                <c:pt idx="390">
                  <c:v>3.4724905599978229</c:v>
                </c:pt>
                <c:pt idx="391">
                  <c:v>1.2263305599990417</c:v>
                </c:pt>
                <c:pt idx="392">
                  <c:v>4.5955705599990324</c:v>
                </c:pt>
                <c:pt idx="393">
                  <c:v>2.3494105600002513</c:v>
                </c:pt>
                <c:pt idx="394">
                  <c:v>3.4724905599978229</c:v>
                </c:pt>
                <c:pt idx="395">
                  <c:v>6.8417305599978135</c:v>
                </c:pt>
                <c:pt idx="396">
                  <c:v>5.718650559996604</c:v>
                </c:pt>
                <c:pt idx="397">
                  <c:v>3.4724905599978229</c:v>
                </c:pt>
                <c:pt idx="398">
                  <c:v>6.8417305599978135</c:v>
                </c:pt>
                <c:pt idx="399">
                  <c:v>4.5955705599990324</c:v>
                </c:pt>
                <c:pt idx="400">
                  <c:v>4.5955705599990324</c:v>
                </c:pt>
                <c:pt idx="401">
                  <c:v>2.3494105600002513</c:v>
                </c:pt>
                <c:pt idx="402">
                  <c:v>4.5955705599990324</c:v>
                </c:pt>
                <c:pt idx="403">
                  <c:v>1.2263305599990417</c:v>
                </c:pt>
                <c:pt idx="404">
                  <c:v>2.3494105600002513</c:v>
                </c:pt>
                <c:pt idx="405">
                  <c:v>4.5955705599990324</c:v>
                </c:pt>
                <c:pt idx="406">
                  <c:v>4.5955705599990324</c:v>
                </c:pt>
                <c:pt idx="407">
                  <c:v>3.4724905599978229</c:v>
                </c:pt>
                <c:pt idx="408">
                  <c:v>4.5955705599990324</c:v>
                </c:pt>
                <c:pt idx="409">
                  <c:v>4.5955705599990324</c:v>
                </c:pt>
                <c:pt idx="410">
                  <c:v>3.4724905599978229</c:v>
                </c:pt>
                <c:pt idx="411">
                  <c:v>2.3494105600002513</c:v>
                </c:pt>
                <c:pt idx="412">
                  <c:v>3.4724905599978229</c:v>
                </c:pt>
                <c:pt idx="413">
                  <c:v>3.4724905599978229</c:v>
                </c:pt>
                <c:pt idx="414">
                  <c:v>3.4724905599978229</c:v>
                </c:pt>
                <c:pt idx="415">
                  <c:v>3.4724905599978229</c:v>
                </c:pt>
                <c:pt idx="416">
                  <c:v>0.10325055999783217</c:v>
                </c:pt>
                <c:pt idx="417">
                  <c:v>1.2263305599990417</c:v>
                </c:pt>
                <c:pt idx="418">
                  <c:v>0.10325055999783217</c:v>
                </c:pt>
                <c:pt idx="419">
                  <c:v>4.5955705599990324</c:v>
                </c:pt>
                <c:pt idx="420">
                  <c:v>5.718650559996604</c:v>
                </c:pt>
                <c:pt idx="421">
                  <c:v>6.8417305599978135</c:v>
                </c:pt>
                <c:pt idx="422">
                  <c:v>6.8417305599978135</c:v>
                </c:pt>
                <c:pt idx="423">
                  <c:v>3.4724905599978229</c:v>
                </c:pt>
                <c:pt idx="424">
                  <c:v>2.3494105600002513</c:v>
                </c:pt>
                <c:pt idx="425">
                  <c:v>4.5955705599990324</c:v>
                </c:pt>
                <c:pt idx="426">
                  <c:v>5.718650559996604</c:v>
                </c:pt>
                <c:pt idx="427">
                  <c:v>1.2263305599990417</c:v>
                </c:pt>
                <c:pt idx="428">
                  <c:v>3.4724905599978229</c:v>
                </c:pt>
                <c:pt idx="429">
                  <c:v>4.5955705599990324</c:v>
                </c:pt>
                <c:pt idx="430">
                  <c:v>5.718650559996604</c:v>
                </c:pt>
                <c:pt idx="431">
                  <c:v>4.5955705599990324</c:v>
                </c:pt>
                <c:pt idx="432">
                  <c:v>4.5955705599990324</c:v>
                </c:pt>
                <c:pt idx="433">
                  <c:v>1.2263305599990417</c:v>
                </c:pt>
                <c:pt idx="434">
                  <c:v>2.3494105600002513</c:v>
                </c:pt>
                <c:pt idx="435">
                  <c:v>0.10325055999783217</c:v>
                </c:pt>
                <c:pt idx="436">
                  <c:v>0.10325055999783217</c:v>
                </c:pt>
                <c:pt idx="437">
                  <c:v>0.10325055999783217</c:v>
                </c:pt>
                <c:pt idx="438">
                  <c:v>1.2263305599990417</c:v>
                </c:pt>
                <c:pt idx="439">
                  <c:v>0.10325055999783217</c:v>
                </c:pt>
                <c:pt idx="440">
                  <c:v>2.3494105600002513</c:v>
                </c:pt>
                <c:pt idx="441">
                  <c:v>2.3494105600002513</c:v>
                </c:pt>
                <c:pt idx="442">
                  <c:v>3.4724905599978229</c:v>
                </c:pt>
                <c:pt idx="443">
                  <c:v>4.5955705599990324</c:v>
                </c:pt>
                <c:pt idx="444">
                  <c:v>2.3494105600002513</c:v>
                </c:pt>
                <c:pt idx="445">
                  <c:v>4.5955705599990324</c:v>
                </c:pt>
                <c:pt idx="446">
                  <c:v>5.718650559996604</c:v>
                </c:pt>
                <c:pt idx="447">
                  <c:v>1.2263305599990417</c:v>
                </c:pt>
                <c:pt idx="448">
                  <c:v>2.3494105600002513</c:v>
                </c:pt>
                <c:pt idx="449">
                  <c:v>4.5955705599990324</c:v>
                </c:pt>
                <c:pt idx="450">
                  <c:v>2.3494105600002513</c:v>
                </c:pt>
                <c:pt idx="451">
                  <c:v>4.5955705599990324</c:v>
                </c:pt>
                <c:pt idx="452">
                  <c:v>3.4724905599978229</c:v>
                </c:pt>
                <c:pt idx="453">
                  <c:v>2.3494105600002513</c:v>
                </c:pt>
                <c:pt idx="454">
                  <c:v>1.2263305599990417</c:v>
                </c:pt>
                <c:pt idx="455">
                  <c:v>3.4724905599978229</c:v>
                </c:pt>
                <c:pt idx="456">
                  <c:v>1.2263305599990417</c:v>
                </c:pt>
                <c:pt idx="457">
                  <c:v>2.3494105600002513</c:v>
                </c:pt>
                <c:pt idx="458">
                  <c:v>3.4724905599978229</c:v>
                </c:pt>
                <c:pt idx="459">
                  <c:v>4.5955705599990324</c:v>
                </c:pt>
                <c:pt idx="460">
                  <c:v>3.4724905599978229</c:v>
                </c:pt>
                <c:pt idx="461">
                  <c:v>3.4724905599978229</c:v>
                </c:pt>
                <c:pt idx="462">
                  <c:v>3.4724905599978229</c:v>
                </c:pt>
                <c:pt idx="463">
                  <c:v>4.5955705599990324</c:v>
                </c:pt>
                <c:pt idx="464">
                  <c:v>4.5955705599990324</c:v>
                </c:pt>
                <c:pt idx="465">
                  <c:v>3.4724905599978229</c:v>
                </c:pt>
                <c:pt idx="466">
                  <c:v>2.3494105600002513</c:v>
                </c:pt>
                <c:pt idx="467">
                  <c:v>4.5955705599990324</c:v>
                </c:pt>
                <c:pt idx="468">
                  <c:v>3.4724905599978229</c:v>
                </c:pt>
                <c:pt idx="469">
                  <c:v>4.5955705599990324</c:v>
                </c:pt>
                <c:pt idx="470">
                  <c:v>4.5955705599990324</c:v>
                </c:pt>
                <c:pt idx="471">
                  <c:v>1.2263305599990417</c:v>
                </c:pt>
                <c:pt idx="472">
                  <c:v>5.718650559996604</c:v>
                </c:pt>
                <c:pt idx="473">
                  <c:v>1.2263305599990417</c:v>
                </c:pt>
                <c:pt idx="474">
                  <c:v>5.718650559996604</c:v>
                </c:pt>
                <c:pt idx="475">
                  <c:v>2.3494105600002513</c:v>
                </c:pt>
                <c:pt idx="476">
                  <c:v>0.10325055999783217</c:v>
                </c:pt>
                <c:pt idx="477">
                  <c:v>2.3494105600002513</c:v>
                </c:pt>
                <c:pt idx="478">
                  <c:v>3.4724905599978229</c:v>
                </c:pt>
                <c:pt idx="479">
                  <c:v>0.10325055999783217</c:v>
                </c:pt>
                <c:pt idx="480">
                  <c:v>2.3494105600002513</c:v>
                </c:pt>
                <c:pt idx="481">
                  <c:v>4.5955705599990324</c:v>
                </c:pt>
                <c:pt idx="482">
                  <c:v>4.5955705599990324</c:v>
                </c:pt>
                <c:pt idx="483">
                  <c:v>0.10325055999783217</c:v>
                </c:pt>
                <c:pt idx="484">
                  <c:v>2.3494105600002513</c:v>
                </c:pt>
                <c:pt idx="485">
                  <c:v>2.3494105600002513</c:v>
                </c:pt>
                <c:pt idx="486">
                  <c:v>0.10325055999783217</c:v>
                </c:pt>
                <c:pt idx="487">
                  <c:v>3.4724905599978229</c:v>
                </c:pt>
                <c:pt idx="488">
                  <c:v>3.4724905599978229</c:v>
                </c:pt>
                <c:pt idx="489">
                  <c:v>2.3494105600002513</c:v>
                </c:pt>
                <c:pt idx="490">
                  <c:v>0.10325055999783217</c:v>
                </c:pt>
                <c:pt idx="491">
                  <c:v>5.718650559996604</c:v>
                </c:pt>
                <c:pt idx="492">
                  <c:v>2.3494105600002513</c:v>
                </c:pt>
                <c:pt idx="493">
                  <c:v>2.3494105600002513</c:v>
                </c:pt>
                <c:pt idx="494">
                  <c:v>2.3494105600002513</c:v>
                </c:pt>
                <c:pt idx="495">
                  <c:v>4.5955705599990324</c:v>
                </c:pt>
                <c:pt idx="496">
                  <c:v>2.3494105600002513</c:v>
                </c:pt>
                <c:pt idx="497">
                  <c:v>4.5955705599990324</c:v>
                </c:pt>
                <c:pt idx="498">
                  <c:v>2.3494105600002513</c:v>
                </c:pt>
                <c:pt idx="499">
                  <c:v>1.2263305599990417</c:v>
                </c:pt>
                <c:pt idx="500">
                  <c:v>2.3494105600002513</c:v>
                </c:pt>
                <c:pt idx="501">
                  <c:v>2.3494105600002513</c:v>
                </c:pt>
                <c:pt idx="502">
                  <c:v>1.2263305599990417</c:v>
                </c:pt>
                <c:pt idx="503">
                  <c:v>3.4724905599978229</c:v>
                </c:pt>
                <c:pt idx="504">
                  <c:v>1.2263305599990417</c:v>
                </c:pt>
                <c:pt idx="505">
                  <c:v>0.10325055999783217</c:v>
                </c:pt>
                <c:pt idx="506">
                  <c:v>0.10325055999783217</c:v>
                </c:pt>
                <c:pt idx="507">
                  <c:v>1.2263305599990417</c:v>
                </c:pt>
                <c:pt idx="508">
                  <c:v>2.3494105600002513</c:v>
                </c:pt>
                <c:pt idx="509">
                  <c:v>2.3494105600002513</c:v>
                </c:pt>
                <c:pt idx="510">
                  <c:v>1.2263305599990417</c:v>
                </c:pt>
                <c:pt idx="511">
                  <c:v>3.4724905599978229</c:v>
                </c:pt>
                <c:pt idx="512">
                  <c:v>2.3494105600002513</c:v>
                </c:pt>
                <c:pt idx="513">
                  <c:v>1.2263305599990417</c:v>
                </c:pt>
                <c:pt idx="514">
                  <c:v>2.3494105600002513</c:v>
                </c:pt>
                <c:pt idx="515">
                  <c:v>4.5955705599990324</c:v>
                </c:pt>
                <c:pt idx="516">
                  <c:v>3.4724905599978229</c:v>
                </c:pt>
                <c:pt idx="517">
                  <c:v>4.5955705599990324</c:v>
                </c:pt>
                <c:pt idx="518">
                  <c:v>2.3494105600002513</c:v>
                </c:pt>
                <c:pt idx="519">
                  <c:v>3.4724905599978229</c:v>
                </c:pt>
                <c:pt idx="520">
                  <c:v>2.3494105600002513</c:v>
                </c:pt>
                <c:pt idx="521">
                  <c:v>2.3494105600002513</c:v>
                </c:pt>
                <c:pt idx="522">
                  <c:v>2.3494105600002513</c:v>
                </c:pt>
                <c:pt idx="523">
                  <c:v>21.441770559998986</c:v>
                </c:pt>
                <c:pt idx="524">
                  <c:v>13.580210559997795</c:v>
                </c:pt>
                <c:pt idx="525">
                  <c:v>19.195610559996567</c:v>
                </c:pt>
                <c:pt idx="526">
                  <c:v>18.072530559998995</c:v>
                </c:pt>
                <c:pt idx="527">
                  <c:v>15.826370559996576</c:v>
                </c:pt>
                <c:pt idx="528">
                  <c:v>19.195610559996567</c:v>
                </c:pt>
                <c:pt idx="529">
                  <c:v>16.949450560001424</c:v>
                </c:pt>
                <c:pt idx="530">
                  <c:v>12.457130560000223</c:v>
                </c:pt>
                <c:pt idx="531">
                  <c:v>11.334050559999014</c:v>
                </c:pt>
                <c:pt idx="532">
                  <c:v>11.334050559999014</c:v>
                </c:pt>
                <c:pt idx="533">
                  <c:v>6.8417305599978135</c:v>
                </c:pt>
                <c:pt idx="534">
                  <c:v>10.210970559997804</c:v>
                </c:pt>
                <c:pt idx="535">
                  <c:v>7.9648105599990231</c:v>
                </c:pt>
                <c:pt idx="536">
                  <c:v>9.0878905600002327</c:v>
                </c:pt>
                <c:pt idx="537">
                  <c:v>9.0878905600002327</c:v>
                </c:pt>
                <c:pt idx="538">
                  <c:v>5.718650559996604</c:v>
                </c:pt>
                <c:pt idx="539">
                  <c:v>7.9648105599990231</c:v>
                </c:pt>
                <c:pt idx="540">
                  <c:v>6.8417305599978135</c:v>
                </c:pt>
                <c:pt idx="541">
                  <c:v>4.5955705599990324</c:v>
                </c:pt>
                <c:pt idx="542">
                  <c:v>9.0878905600002327</c:v>
                </c:pt>
                <c:pt idx="543">
                  <c:v>3.4724905599978229</c:v>
                </c:pt>
                <c:pt idx="544">
                  <c:v>4.5955705599990324</c:v>
                </c:pt>
                <c:pt idx="545">
                  <c:v>6.8417305599978135</c:v>
                </c:pt>
                <c:pt idx="546">
                  <c:v>6.8417305599978135</c:v>
                </c:pt>
                <c:pt idx="547">
                  <c:v>5.718650559996604</c:v>
                </c:pt>
                <c:pt idx="548">
                  <c:v>6.8417305599978135</c:v>
                </c:pt>
                <c:pt idx="549">
                  <c:v>13.580210559997795</c:v>
                </c:pt>
                <c:pt idx="550">
                  <c:v>4.5955705599990324</c:v>
                </c:pt>
                <c:pt idx="551">
                  <c:v>4.5955705599990324</c:v>
                </c:pt>
                <c:pt idx="552">
                  <c:v>4.5955705599990324</c:v>
                </c:pt>
                <c:pt idx="553">
                  <c:v>4.5955705599990324</c:v>
                </c:pt>
                <c:pt idx="554">
                  <c:v>2.3494105600002513</c:v>
                </c:pt>
                <c:pt idx="555">
                  <c:v>4.5955705599990324</c:v>
                </c:pt>
                <c:pt idx="556">
                  <c:v>2.3494105600002513</c:v>
                </c:pt>
                <c:pt idx="557">
                  <c:v>4.5955705599990324</c:v>
                </c:pt>
                <c:pt idx="558">
                  <c:v>2.3494105600002513</c:v>
                </c:pt>
                <c:pt idx="559">
                  <c:v>0.10325055999783217</c:v>
                </c:pt>
                <c:pt idx="560">
                  <c:v>3.4724905599978229</c:v>
                </c:pt>
                <c:pt idx="561">
                  <c:v>2.3494105600002513</c:v>
                </c:pt>
                <c:pt idx="562">
                  <c:v>3.4724905599978229</c:v>
                </c:pt>
                <c:pt idx="563">
                  <c:v>4.5955705599990324</c:v>
                </c:pt>
                <c:pt idx="564">
                  <c:v>5.718650559996604</c:v>
                </c:pt>
                <c:pt idx="565">
                  <c:v>2.3494105600002513</c:v>
                </c:pt>
                <c:pt idx="566">
                  <c:v>4.5955705599990324</c:v>
                </c:pt>
                <c:pt idx="567">
                  <c:v>4.5955705599990324</c:v>
                </c:pt>
                <c:pt idx="568">
                  <c:v>3.4724905599978229</c:v>
                </c:pt>
                <c:pt idx="569">
                  <c:v>4.5955705599990324</c:v>
                </c:pt>
                <c:pt idx="570">
                  <c:v>2.3494105600002513</c:v>
                </c:pt>
                <c:pt idx="571">
                  <c:v>5.718650559996604</c:v>
                </c:pt>
                <c:pt idx="572">
                  <c:v>4.5955705599990324</c:v>
                </c:pt>
                <c:pt idx="573">
                  <c:v>16.949450560001424</c:v>
                </c:pt>
                <c:pt idx="574">
                  <c:v>2.3494105600002513</c:v>
                </c:pt>
                <c:pt idx="575">
                  <c:v>4.5955705599990324</c:v>
                </c:pt>
                <c:pt idx="576">
                  <c:v>2.3494105600002513</c:v>
                </c:pt>
                <c:pt idx="577">
                  <c:v>1.2263305599990417</c:v>
                </c:pt>
                <c:pt idx="578">
                  <c:v>2.3494105600002513</c:v>
                </c:pt>
                <c:pt idx="579">
                  <c:v>4.5955705599990324</c:v>
                </c:pt>
                <c:pt idx="580">
                  <c:v>2.3494105600002513</c:v>
                </c:pt>
                <c:pt idx="581">
                  <c:v>3.4724905599978229</c:v>
                </c:pt>
                <c:pt idx="582">
                  <c:v>0.10325055999783217</c:v>
                </c:pt>
                <c:pt idx="583">
                  <c:v>0.10325055999783217</c:v>
                </c:pt>
                <c:pt idx="584">
                  <c:v>4.5955705599990324</c:v>
                </c:pt>
                <c:pt idx="585">
                  <c:v>0.10325055999783217</c:v>
                </c:pt>
                <c:pt idx="586">
                  <c:v>3.4724905599978229</c:v>
                </c:pt>
                <c:pt idx="587">
                  <c:v>5.718650559996604</c:v>
                </c:pt>
                <c:pt idx="588">
                  <c:v>2.3494105600002513</c:v>
                </c:pt>
                <c:pt idx="589">
                  <c:v>4.5955705599990324</c:v>
                </c:pt>
                <c:pt idx="590">
                  <c:v>6.8417305599978135</c:v>
                </c:pt>
                <c:pt idx="591">
                  <c:v>3.4724905599978229</c:v>
                </c:pt>
                <c:pt idx="592">
                  <c:v>6.8417305599978135</c:v>
                </c:pt>
                <c:pt idx="593">
                  <c:v>5.718650559996604</c:v>
                </c:pt>
                <c:pt idx="594">
                  <c:v>2.3494105600002513</c:v>
                </c:pt>
                <c:pt idx="595">
                  <c:v>4.5955705599990324</c:v>
                </c:pt>
                <c:pt idx="596">
                  <c:v>5.718650559996604</c:v>
                </c:pt>
                <c:pt idx="597">
                  <c:v>4.5955705599990324</c:v>
                </c:pt>
                <c:pt idx="598">
                  <c:v>7.9648105599990231</c:v>
                </c:pt>
                <c:pt idx="599">
                  <c:v>4.5955705599990324</c:v>
                </c:pt>
                <c:pt idx="600">
                  <c:v>6.8417305599978135</c:v>
                </c:pt>
                <c:pt idx="601">
                  <c:v>5.718650559996604</c:v>
                </c:pt>
                <c:pt idx="602">
                  <c:v>3.4724905599978229</c:v>
                </c:pt>
                <c:pt idx="603">
                  <c:v>4.5955705599990324</c:v>
                </c:pt>
                <c:pt idx="604">
                  <c:v>4.5955705599990324</c:v>
                </c:pt>
                <c:pt idx="605">
                  <c:v>4.5955705599990324</c:v>
                </c:pt>
                <c:pt idx="606">
                  <c:v>2.3494105600002513</c:v>
                </c:pt>
                <c:pt idx="607">
                  <c:v>2.3494105600002513</c:v>
                </c:pt>
                <c:pt idx="608">
                  <c:v>3.4724905599978229</c:v>
                </c:pt>
                <c:pt idx="609">
                  <c:v>3.4724905599978229</c:v>
                </c:pt>
                <c:pt idx="610">
                  <c:v>3.4724905599978229</c:v>
                </c:pt>
                <c:pt idx="611">
                  <c:v>6.8417305599978135</c:v>
                </c:pt>
                <c:pt idx="612">
                  <c:v>4.5955705599990324</c:v>
                </c:pt>
                <c:pt idx="613">
                  <c:v>4.5955705599990324</c:v>
                </c:pt>
                <c:pt idx="614">
                  <c:v>4.5955705599990324</c:v>
                </c:pt>
                <c:pt idx="615">
                  <c:v>3.4724905599978229</c:v>
                </c:pt>
                <c:pt idx="616">
                  <c:v>5.718650559996604</c:v>
                </c:pt>
                <c:pt idx="617">
                  <c:v>11.334050559999014</c:v>
                </c:pt>
                <c:pt idx="618">
                  <c:v>13.580210559997795</c:v>
                </c:pt>
                <c:pt idx="619">
                  <c:v>16.949450560001424</c:v>
                </c:pt>
                <c:pt idx="620">
                  <c:v>19.195610559996567</c:v>
                </c:pt>
                <c:pt idx="621">
                  <c:v>15.826370559996576</c:v>
                </c:pt>
                <c:pt idx="622">
                  <c:v>14.703290559999004</c:v>
                </c:pt>
                <c:pt idx="623">
                  <c:v>16.949450560001424</c:v>
                </c:pt>
                <c:pt idx="624">
                  <c:v>13.580210559997795</c:v>
                </c:pt>
                <c:pt idx="625">
                  <c:v>12.457130560000223</c:v>
                </c:pt>
                <c:pt idx="626">
                  <c:v>13.580210559997795</c:v>
                </c:pt>
                <c:pt idx="627">
                  <c:v>11.334050559999014</c:v>
                </c:pt>
                <c:pt idx="628">
                  <c:v>7.9648105599990231</c:v>
                </c:pt>
                <c:pt idx="629">
                  <c:v>9.0878905600002327</c:v>
                </c:pt>
                <c:pt idx="630">
                  <c:v>6.8417305599978135</c:v>
                </c:pt>
                <c:pt idx="631">
                  <c:v>6.8417305599978135</c:v>
                </c:pt>
                <c:pt idx="632">
                  <c:v>6.8417305599978135</c:v>
                </c:pt>
                <c:pt idx="633">
                  <c:v>7.9648105599990231</c:v>
                </c:pt>
                <c:pt idx="634">
                  <c:v>7.9648105599990231</c:v>
                </c:pt>
                <c:pt idx="635">
                  <c:v>5.718650559996604</c:v>
                </c:pt>
                <c:pt idx="636">
                  <c:v>6.8417305599978135</c:v>
                </c:pt>
                <c:pt idx="637">
                  <c:v>5.718650559996604</c:v>
                </c:pt>
                <c:pt idx="638">
                  <c:v>5.718650559996604</c:v>
                </c:pt>
                <c:pt idx="639">
                  <c:v>9.0878905600002327</c:v>
                </c:pt>
                <c:pt idx="640">
                  <c:v>6.8417305599978135</c:v>
                </c:pt>
                <c:pt idx="641">
                  <c:v>9.0878905600002327</c:v>
                </c:pt>
                <c:pt idx="642">
                  <c:v>7.9648105599990231</c:v>
                </c:pt>
                <c:pt idx="643">
                  <c:v>5.718650559996604</c:v>
                </c:pt>
                <c:pt idx="644">
                  <c:v>7.9648105599990231</c:v>
                </c:pt>
                <c:pt idx="645">
                  <c:v>6.8417305599978135</c:v>
                </c:pt>
                <c:pt idx="646">
                  <c:v>6.8417305599978135</c:v>
                </c:pt>
                <c:pt idx="647">
                  <c:v>7.9648105599990231</c:v>
                </c:pt>
                <c:pt idx="648">
                  <c:v>6.8417305599978135</c:v>
                </c:pt>
                <c:pt idx="649">
                  <c:v>6.8417305599978135</c:v>
                </c:pt>
                <c:pt idx="650">
                  <c:v>7.9648105599990231</c:v>
                </c:pt>
                <c:pt idx="651">
                  <c:v>7.9648105599990231</c:v>
                </c:pt>
                <c:pt idx="652">
                  <c:v>25.934090560000186</c:v>
                </c:pt>
                <c:pt idx="653">
                  <c:v>20.318690559997776</c:v>
                </c:pt>
                <c:pt idx="654">
                  <c:v>20.318690559997776</c:v>
                </c:pt>
                <c:pt idx="655">
                  <c:v>18.072530559998995</c:v>
                </c:pt>
                <c:pt idx="656">
                  <c:v>14.703290559999004</c:v>
                </c:pt>
                <c:pt idx="657">
                  <c:v>14.703290559999004</c:v>
                </c:pt>
                <c:pt idx="658">
                  <c:v>11.334050559999014</c:v>
                </c:pt>
                <c:pt idx="659">
                  <c:v>13.580210559997795</c:v>
                </c:pt>
                <c:pt idx="660">
                  <c:v>15.826370559996576</c:v>
                </c:pt>
                <c:pt idx="661">
                  <c:v>13.580210559997795</c:v>
                </c:pt>
                <c:pt idx="662">
                  <c:v>14.703290559999004</c:v>
                </c:pt>
                <c:pt idx="663">
                  <c:v>10.210970559997804</c:v>
                </c:pt>
                <c:pt idx="664">
                  <c:v>12.457130560000223</c:v>
                </c:pt>
                <c:pt idx="665">
                  <c:v>10.210970559997804</c:v>
                </c:pt>
                <c:pt idx="666">
                  <c:v>11.334050559999014</c:v>
                </c:pt>
                <c:pt idx="667">
                  <c:v>7.9648105599990231</c:v>
                </c:pt>
                <c:pt idx="668">
                  <c:v>6.8417305599978135</c:v>
                </c:pt>
                <c:pt idx="669">
                  <c:v>10.210970559997804</c:v>
                </c:pt>
                <c:pt idx="670">
                  <c:v>10.210970559997804</c:v>
                </c:pt>
                <c:pt idx="671">
                  <c:v>10.210970559997804</c:v>
                </c:pt>
                <c:pt idx="672">
                  <c:v>5.718650559996604</c:v>
                </c:pt>
                <c:pt idx="673">
                  <c:v>4.5955705599990324</c:v>
                </c:pt>
                <c:pt idx="674">
                  <c:v>4.5955705599990324</c:v>
                </c:pt>
                <c:pt idx="675">
                  <c:v>7.9648105599990231</c:v>
                </c:pt>
                <c:pt idx="676">
                  <c:v>4.5955705599990324</c:v>
                </c:pt>
                <c:pt idx="677">
                  <c:v>4.5955705599990324</c:v>
                </c:pt>
                <c:pt idx="678">
                  <c:v>3.4724905599978229</c:v>
                </c:pt>
                <c:pt idx="679">
                  <c:v>5.718650559996604</c:v>
                </c:pt>
                <c:pt idx="680">
                  <c:v>3.4724905599978229</c:v>
                </c:pt>
                <c:pt idx="681">
                  <c:v>4.5955705599990324</c:v>
                </c:pt>
                <c:pt idx="682">
                  <c:v>6.8417305599978135</c:v>
                </c:pt>
                <c:pt idx="683">
                  <c:v>4.5955705599990324</c:v>
                </c:pt>
                <c:pt idx="684">
                  <c:v>4.5955705599990324</c:v>
                </c:pt>
                <c:pt idx="685">
                  <c:v>6.8417305599978135</c:v>
                </c:pt>
                <c:pt idx="686">
                  <c:v>5.718650559996604</c:v>
                </c:pt>
                <c:pt idx="687">
                  <c:v>6.8417305599978135</c:v>
                </c:pt>
                <c:pt idx="688">
                  <c:v>4.5955705599990324</c:v>
                </c:pt>
                <c:pt idx="689">
                  <c:v>4.5955705599990324</c:v>
                </c:pt>
                <c:pt idx="690">
                  <c:v>7.9648105599990231</c:v>
                </c:pt>
                <c:pt idx="691">
                  <c:v>6.8417305599978135</c:v>
                </c:pt>
                <c:pt idx="692">
                  <c:v>7.9648105599990231</c:v>
                </c:pt>
                <c:pt idx="693">
                  <c:v>5.718650559996604</c:v>
                </c:pt>
                <c:pt idx="694">
                  <c:v>5.718650559996604</c:v>
                </c:pt>
                <c:pt idx="695">
                  <c:v>6.8417305599978135</c:v>
                </c:pt>
                <c:pt idx="696">
                  <c:v>4.5955705599990324</c:v>
                </c:pt>
                <c:pt idx="697">
                  <c:v>3.4724905599978229</c:v>
                </c:pt>
                <c:pt idx="698">
                  <c:v>5.718650559996604</c:v>
                </c:pt>
                <c:pt idx="699">
                  <c:v>5.718650559996604</c:v>
                </c:pt>
                <c:pt idx="700">
                  <c:v>3.4724905599978229</c:v>
                </c:pt>
                <c:pt idx="701">
                  <c:v>4.5955705599990324</c:v>
                </c:pt>
                <c:pt idx="702">
                  <c:v>5.718650559996604</c:v>
                </c:pt>
                <c:pt idx="703">
                  <c:v>5.718650559996604</c:v>
                </c:pt>
                <c:pt idx="704">
                  <c:v>3.4724905599978229</c:v>
                </c:pt>
                <c:pt idx="705">
                  <c:v>3.4724905599978229</c:v>
                </c:pt>
                <c:pt idx="706">
                  <c:v>3.4724905599978229</c:v>
                </c:pt>
                <c:pt idx="707">
                  <c:v>3.4724905599978229</c:v>
                </c:pt>
                <c:pt idx="708">
                  <c:v>3.4724905599978229</c:v>
                </c:pt>
                <c:pt idx="709">
                  <c:v>-17.866029440003331</c:v>
                </c:pt>
                <c:pt idx="710">
                  <c:v>3.4724905599978229</c:v>
                </c:pt>
                <c:pt idx="711">
                  <c:v>6.8417305599978135</c:v>
                </c:pt>
                <c:pt idx="712">
                  <c:v>6.8417305599978135</c:v>
                </c:pt>
                <c:pt idx="713">
                  <c:v>3.4724905599978229</c:v>
                </c:pt>
                <c:pt idx="714">
                  <c:v>6.8417305599978135</c:v>
                </c:pt>
                <c:pt idx="715">
                  <c:v>3.4724905599978229</c:v>
                </c:pt>
                <c:pt idx="716">
                  <c:v>4.5955705599990324</c:v>
                </c:pt>
                <c:pt idx="717">
                  <c:v>2.3494105600002513</c:v>
                </c:pt>
                <c:pt idx="718">
                  <c:v>2.3494105600002513</c:v>
                </c:pt>
                <c:pt idx="719">
                  <c:v>3.4724905599978229</c:v>
                </c:pt>
                <c:pt idx="720">
                  <c:v>4.5955705599990324</c:v>
                </c:pt>
                <c:pt idx="721">
                  <c:v>3.4724905599978229</c:v>
                </c:pt>
                <c:pt idx="722">
                  <c:v>3.4724905599978229</c:v>
                </c:pt>
                <c:pt idx="723">
                  <c:v>5.718650559996604</c:v>
                </c:pt>
                <c:pt idx="724">
                  <c:v>3.4724905599978229</c:v>
                </c:pt>
                <c:pt idx="725">
                  <c:v>4.5955705599990324</c:v>
                </c:pt>
                <c:pt idx="726">
                  <c:v>2.3494105600002513</c:v>
                </c:pt>
                <c:pt idx="727">
                  <c:v>4.5955705599990324</c:v>
                </c:pt>
                <c:pt idx="728">
                  <c:v>4.5955705599990324</c:v>
                </c:pt>
                <c:pt idx="729">
                  <c:v>2.3494105600002513</c:v>
                </c:pt>
                <c:pt idx="730">
                  <c:v>2.3494105600002513</c:v>
                </c:pt>
                <c:pt idx="731">
                  <c:v>4.5955705599990324</c:v>
                </c:pt>
                <c:pt idx="732">
                  <c:v>9.0878905600002327</c:v>
                </c:pt>
                <c:pt idx="733">
                  <c:v>5.718650559996604</c:v>
                </c:pt>
                <c:pt idx="734">
                  <c:v>5.718650559996604</c:v>
                </c:pt>
                <c:pt idx="735">
                  <c:v>3.4724905599978229</c:v>
                </c:pt>
                <c:pt idx="736">
                  <c:v>3.4724905599978229</c:v>
                </c:pt>
                <c:pt idx="737">
                  <c:v>2.3494105600002513</c:v>
                </c:pt>
                <c:pt idx="738">
                  <c:v>6.8417305599978135</c:v>
                </c:pt>
                <c:pt idx="739">
                  <c:v>4.5955705599990324</c:v>
                </c:pt>
                <c:pt idx="740">
                  <c:v>5.718650559996604</c:v>
                </c:pt>
                <c:pt idx="741">
                  <c:v>4.5955705599990324</c:v>
                </c:pt>
                <c:pt idx="742">
                  <c:v>4.5955705599990324</c:v>
                </c:pt>
                <c:pt idx="743">
                  <c:v>2.3494105600002513</c:v>
                </c:pt>
                <c:pt idx="744">
                  <c:v>5.718650559996604</c:v>
                </c:pt>
                <c:pt idx="745">
                  <c:v>2.3494105600002513</c:v>
                </c:pt>
                <c:pt idx="746">
                  <c:v>4.5955705599990324</c:v>
                </c:pt>
                <c:pt idx="747">
                  <c:v>4.5955705599990324</c:v>
                </c:pt>
                <c:pt idx="748">
                  <c:v>4.5955705599990324</c:v>
                </c:pt>
                <c:pt idx="749">
                  <c:v>4.5955705599990324</c:v>
                </c:pt>
                <c:pt idx="750">
                  <c:v>4.5955705599990324</c:v>
                </c:pt>
                <c:pt idx="751">
                  <c:v>2.3494105600002513</c:v>
                </c:pt>
                <c:pt idx="752">
                  <c:v>3.4724905599978229</c:v>
                </c:pt>
                <c:pt idx="753">
                  <c:v>3.4724905599978229</c:v>
                </c:pt>
                <c:pt idx="754">
                  <c:v>4.5955705599990324</c:v>
                </c:pt>
                <c:pt idx="755">
                  <c:v>6.8417305599978135</c:v>
                </c:pt>
                <c:pt idx="756">
                  <c:v>10.210970559997804</c:v>
                </c:pt>
                <c:pt idx="757">
                  <c:v>7.9648105599990231</c:v>
                </c:pt>
                <c:pt idx="758">
                  <c:v>11.334050559999014</c:v>
                </c:pt>
                <c:pt idx="759">
                  <c:v>9.0878905600002327</c:v>
                </c:pt>
                <c:pt idx="760">
                  <c:v>7.9648105599990231</c:v>
                </c:pt>
                <c:pt idx="761">
                  <c:v>6.8417305599978135</c:v>
                </c:pt>
                <c:pt idx="762">
                  <c:v>5.718650559996604</c:v>
                </c:pt>
                <c:pt idx="763">
                  <c:v>4.5955705599990324</c:v>
                </c:pt>
                <c:pt idx="764">
                  <c:v>4.5955705599990324</c:v>
                </c:pt>
                <c:pt idx="765">
                  <c:v>6.8417305599978135</c:v>
                </c:pt>
                <c:pt idx="766">
                  <c:v>6.8417305599978135</c:v>
                </c:pt>
                <c:pt idx="767">
                  <c:v>2.3494105600002513</c:v>
                </c:pt>
                <c:pt idx="768">
                  <c:v>5.718650559996604</c:v>
                </c:pt>
                <c:pt idx="769">
                  <c:v>5.718650559996604</c:v>
                </c:pt>
                <c:pt idx="770">
                  <c:v>5.718650559996604</c:v>
                </c:pt>
                <c:pt idx="771">
                  <c:v>5.718650559996604</c:v>
                </c:pt>
                <c:pt idx="772">
                  <c:v>4.5955705599990324</c:v>
                </c:pt>
                <c:pt idx="773">
                  <c:v>2.3494105600002513</c:v>
                </c:pt>
                <c:pt idx="774">
                  <c:v>2.3494105600002513</c:v>
                </c:pt>
                <c:pt idx="775">
                  <c:v>1.2263305599990417</c:v>
                </c:pt>
                <c:pt idx="776">
                  <c:v>3.4724905599978229</c:v>
                </c:pt>
                <c:pt idx="777">
                  <c:v>4.5955705599990324</c:v>
                </c:pt>
                <c:pt idx="778">
                  <c:v>4.5955705599990324</c:v>
                </c:pt>
                <c:pt idx="779">
                  <c:v>2.3494105600002513</c:v>
                </c:pt>
                <c:pt idx="780">
                  <c:v>3.4724905599978229</c:v>
                </c:pt>
                <c:pt idx="781">
                  <c:v>5.718650559996604</c:v>
                </c:pt>
                <c:pt idx="782">
                  <c:v>6.8417305599978135</c:v>
                </c:pt>
                <c:pt idx="783">
                  <c:v>3.4724905599978229</c:v>
                </c:pt>
                <c:pt idx="784">
                  <c:v>5.718650559996604</c:v>
                </c:pt>
                <c:pt idx="785">
                  <c:v>2.3494105600002513</c:v>
                </c:pt>
                <c:pt idx="786">
                  <c:v>4.5955705599990324</c:v>
                </c:pt>
                <c:pt idx="787">
                  <c:v>5.718650559996604</c:v>
                </c:pt>
                <c:pt idx="788">
                  <c:v>3.4724905599978229</c:v>
                </c:pt>
                <c:pt idx="789">
                  <c:v>5.718650559996604</c:v>
                </c:pt>
                <c:pt idx="790">
                  <c:v>4.5955705599990324</c:v>
                </c:pt>
                <c:pt idx="791">
                  <c:v>2.3494105600002513</c:v>
                </c:pt>
                <c:pt idx="792">
                  <c:v>5.718650559996604</c:v>
                </c:pt>
                <c:pt idx="793">
                  <c:v>4.5955705599990324</c:v>
                </c:pt>
                <c:pt idx="794">
                  <c:v>4.5955705599990324</c:v>
                </c:pt>
                <c:pt idx="795">
                  <c:v>5.718650559996604</c:v>
                </c:pt>
                <c:pt idx="796">
                  <c:v>5.718650559996604</c:v>
                </c:pt>
                <c:pt idx="797">
                  <c:v>3.4724905599978229</c:v>
                </c:pt>
                <c:pt idx="798">
                  <c:v>3.4724905599978229</c:v>
                </c:pt>
                <c:pt idx="799">
                  <c:v>7.9648105599990231</c:v>
                </c:pt>
                <c:pt idx="800">
                  <c:v>3.4724905599978229</c:v>
                </c:pt>
                <c:pt idx="801">
                  <c:v>4.5955705599990324</c:v>
                </c:pt>
                <c:pt idx="802">
                  <c:v>5.718650559996604</c:v>
                </c:pt>
                <c:pt idx="803">
                  <c:v>4.5955705599990324</c:v>
                </c:pt>
                <c:pt idx="804">
                  <c:v>9.0878905600002327</c:v>
                </c:pt>
                <c:pt idx="805">
                  <c:v>6.8417305599978135</c:v>
                </c:pt>
                <c:pt idx="806">
                  <c:v>4.5955705599990324</c:v>
                </c:pt>
                <c:pt idx="807">
                  <c:v>7.9648105599990231</c:v>
                </c:pt>
                <c:pt idx="808">
                  <c:v>6.8417305599978135</c:v>
                </c:pt>
                <c:pt idx="809">
                  <c:v>7.9648105599990231</c:v>
                </c:pt>
                <c:pt idx="810">
                  <c:v>2.3494105600002513</c:v>
                </c:pt>
                <c:pt idx="811">
                  <c:v>6.8417305599978135</c:v>
                </c:pt>
                <c:pt idx="812">
                  <c:v>2.3494105600002513</c:v>
                </c:pt>
                <c:pt idx="813">
                  <c:v>5.718650559996604</c:v>
                </c:pt>
                <c:pt idx="814">
                  <c:v>5.718650559996604</c:v>
                </c:pt>
                <c:pt idx="815">
                  <c:v>4.5955705599990324</c:v>
                </c:pt>
                <c:pt idx="816">
                  <c:v>4.5955705599990324</c:v>
                </c:pt>
                <c:pt idx="817">
                  <c:v>4.5955705599990324</c:v>
                </c:pt>
                <c:pt idx="818">
                  <c:v>5.718650559996604</c:v>
                </c:pt>
                <c:pt idx="819">
                  <c:v>1.2263305599990417</c:v>
                </c:pt>
                <c:pt idx="820">
                  <c:v>1.2263305599990417</c:v>
                </c:pt>
                <c:pt idx="821">
                  <c:v>2.3494105600002513</c:v>
                </c:pt>
                <c:pt idx="822">
                  <c:v>5.718650559996604</c:v>
                </c:pt>
                <c:pt idx="823">
                  <c:v>2.3494105600002513</c:v>
                </c:pt>
                <c:pt idx="824">
                  <c:v>4.5955705599990324</c:v>
                </c:pt>
                <c:pt idx="825">
                  <c:v>5.718650559996604</c:v>
                </c:pt>
                <c:pt idx="826">
                  <c:v>4.5955705599990324</c:v>
                </c:pt>
                <c:pt idx="827">
                  <c:v>4.5955705599990324</c:v>
                </c:pt>
                <c:pt idx="828">
                  <c:v>5.718650559996604</c:v>
                </c:pt>
                <c:pt idx="829">
                  <c:v>2.3494105600002513</c:v>
                </c:pt>
                <c:pt idx="830">
                  <c:v>2.3494105600002513</c:v>
                </c:pt>
                <c:pt idx="831">
                  <c:v>5.718650559996604</c:v>
                </c:pt>
                <c:pt idx="832">
                  <c:v>3.4724905599978229</c:v>
                </c:pt>
                <c:pt idx="833">
                  <c:v>4.5955705599990324</c:v>
                </c:pt>
                <c:pt idx="834">
                  <c:v>2.3494105600002513</c:v>
                </c:pt>
                <c:pt idx="835">
                  <c:v>5.718650559996604</c:v>
                </c:pt>
                <c:pt idx="836">
                  <c:v>4.5955705599990324</c:v>
                </c:pt>
                <c:pt idx="837">
                  <c:v>2.3494105600002513</c:v>
                </c:pt>
                <c:pt idx="838">
                  <c:v>0.10325055999783217</c:v>
                </c:pt>
                <c:pt idx="839">
                  <c:v>3.4724905599978229</c:v>
                </c:pt>
                <c:pt idx="840">
                  <c:v>3.4724905599978229</c:v>
                </c:pt>
                <c:pt idx="841">
                  <c:v>3.4724905599978229</c:v>
                </c:pt>
                <c:pt idx="842">
                  <c:v>3.4724905599978229</c:v>
                </c:pt>
                <c:pt idx="843">
                  <c:v>3.4724905599978229</c:v>
                </c:pt>
                <c:pt idx="844">
                  <c:v>3.4724905599978229</c:v>
                </c:pt>
                <c:pt idx="845">
                  <c:v>3.4724905599978229</c:v>
                </c:pt>
                <c:pt idx="846">
                  <c:v>3.4724905599978229</c:v>
                </c:pt>
                <c:pt idx="847">
                  <c:v>3.4724905599978229</c:v>
                </c:pt>
                <c:pt idx="848">
                  <c:v>3.4724905599978229</c:v>
                </c:pt>
                <c:pt idx="849">
                  <c:v>3.4724905599978229</c:v>
                </c:pt>
                <c:pt idx="850">
                  <c:v>3.4724905599978229</c:v>
                </c:pt>
                <c:pt idx="851">
                  <c:v>2.3494105600002513</c:v>
                </c:pt>
                <c:pt idx="852">
                  <c:v>2.3494105600002513</c:v>
                </c:pt>
                <c:pt idx="853">
                  <c:v>4.5955705599990324</c:v>
                </c:pt>
                <c:pt idx="854">
                  <c:v>5.718650559996604</c:v>
                </c:pt>
                <c:pt idx="855">
                  <c:v>1.2263305599990417</c:v>
                </c:pt>
                <c:pt idx="856">
                  <c:v>1.2263305599990417</c:v>
                </c:pt>
                <c:pt idx="857">
                  <c:v>6.8417305599978135</c:v>
                </c:pt>
                <c:pt idx="858">
                  <c:v>5.718650559996604</c:v>
                </c:pt>
                <c:pt idx="859">
                  <c:v>6.8417305599978135</c:v>
                </c:pt>
                <c:pt idx="860">
                  <c:v>6.8417305599978135</c:v>
                </c:pt>
                <c:pt idx="861">
                  <c:v>5.718650559996604</c:v>
                </c:pt>
                <c:pt idx="862">
                  <c:v>4.5955705599990324</c:v>
                </c:pt>
                <c:pt idx="863">
                  <c:v>5.718650559996604</c:v>
                </c:pt>
                <c:pt idx="864">
                  <c:v>3.4724905599978229</c:v>
                </c:pt>
                <c:pt idx="865">
                  <c:v>4.5955705599990324</c:v>
                </c:pt>
                <c:pt idx="866">
                  <c:v>4.5955705599990324</c:v>
                </c:pt>
                <c:pt idx="867">
                  <c:v>2.3494105600002513</c:v>
                </c:pt>
                <c:pt idx="868">
                  <c:v>4.5955705599990324</c:v>
                </c:pt>
                <c:pt idx="869">
                  <c:v>3.4724905599978229</c:v>
                </c:pt>
                <c:pt idx="870">
                  <c:v>3.4724905599978229</c:v>
                </c:pt>
                <c:pt idx="871">
                  <c:v>2.3494105600002513</c:v>
                </c:pt>
                <c:pt idx="872">
                  <c:v>4.5955705599990324</c:v>
                </c:pt>
                <c:pt idx="873">
                  <c:v>2.3494105600002513</c:v>
                </c:pt>
                <c:pt idx="874">
                  <c:v>3.4724905599978229</c:v>
                </c:pt>
                <c:pt idx="875">
                  <c:v>4.5955705599990324</c:v>
                </c:pt>
                <c:pt idx="876">
                  <c:v>3.4724905599978229</c:v>
                </c:pt>
                <c:pt idx="877">
                  <c:v>2.3494105600002513</c:v>
                </c:pt>
                <c:pt idx="878">
                  <c:v>5.718650559996604</c:v>
                </c:pt>
                <c:pt idx="879">
                  <c:v>3.4724905599978229</c:v>
                </c:pt>
                <c:pt idx="880">
                  <c:v>2.3494105600002513</c:v>
                </c:pt>
                <c:pt idx="881">
                  <c:v>2.3494105600002513</c:v>
                </c:pt>
                <c:pt idx="882">
                  <c:v>3.4724905599978229</c:v>
                </c:pt>
                <c:pt idx="883">
                  <c:v>4.5955705599990324</c:v>
                </c:pt>
                <c:pt idx="884">
                  <c:v>3.4724905599978229</c:v>
                </c:pt>
                <c:pt idx="885">
                  <c:v>2.3494105600002513</c:v>
                </c:pt>
                <c:pt idx="886">
                  <c:v>4.5955705599990324</c:v>
                </c:pt>
                <c:pt idx="887">
                  <c:v>2.3494105600002513</c:v>
                </c:pt>
              </c:numCache>
            </c:numRef>
          </c:yVal>
          <c:smooth val="1"/>
          <c:extLst xmlns:c16r2="http://schemas.microsoft.com/office/drawing/2015/06/chart">
            <c:ext xmlns:c16="http://schemas.microsoft.com/office/drawing/2014/chart" uri="{C3380CC4-5D6E-409C-BE32-E72D297353CC}">
              <c16:uniqueId val="{00000000-0325-4C32-AFB0-C248EAD695AE}"/>
            </c:ext>
          </c:extLst>
        </c:ser>
        <c:dLbls>
          <c:showLegendKey val="0"/>
          <c:showVal val="0"/>
          <c:showCatName val="0"/>
          <c:showSerName val="0"/>
          <c:showPercent val="0"/>
          <c:showBubbleSize val="0"/>
        </c:dLbls>
        <c:axId val="-1454544160"/>
        <c:axId val="-1454539808"/>
      </c:scatterChart>
      <c:valAx>
        <c:axId val="-1454544160"/>
        <c:scaling>
          <c:orientation val="minMax"/>
          <c:max val="950"/>
          <c:min val="-50"/>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39808"/>
        <c:crosses val="autoZero"/>
        <c:crossBetween val="midCat"/>
        <c:majorUnit val="150"/>
      </c:valAx>
      <c:valAx>
        <c:axId val="-1454539808"/>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44160"/>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Simulated Discharge (Stage  vs Q logarithmic  regression)</a:t>
            </a:r>
            <a:endParaRPr lang="en-PH">
              <a:effectLst/>
            </a:endParaRPr>
          </a:p>
        </c:rich>
      </c:tx>
      <c:layout/>
      <c:overlay val="0"/>
      <c:spPr>
        <a:noFill/>
        <a:ln>
          <a:noFill/>
        </a:ln>
        <a:effectLst/>
      </c:spPr>
    </c:title>
    <c:autoTitleDeleted val="0"/>
    <c:plotArea>
      <c:layout/>
      <c:scatterChart>
        <c:scatterStyle val="smoothMarker"/>
        <c:varyColors val="0"/>
        <c:ser>
          <c:idx val="0"/>
          <c:order val="0"/>
          <c:tx>
            <c:v>Q</c:v>
          </c:tx>
          <c:marker>
            <c:symbol val="none"/>
          </c:marker>
          <c:xVal>
            <c:strRef>
              <c:f>'RATING CURVE'!$A$2:$A$889</c:f>
              <c:strCache>
                <c:ptCount val="888"/>
                <c:pt idx="0">
                  <c:v>2020/3/25 0:00:00</c:v>
                </c:pt>
                <c:pt idx="1">
                  <c:v>2020/3/25 1:00:00</c:v>
                </c:pt>
                <c:pt idx="2">
                  <c:v>2020/3/25 2:00:00</c:v>
                </c:pt>
                <c:pt idx="3">
                  <c:v>2020/3/25 3:00:00</c:v>
                </c:pt>
                <c:pt idx="4">
                  <c:v>2020/3/25 4:00:00</c:v>
                </c:pt>
                <c:pt idx="5">
                  <c:v>2020/3/25 5:00:00</c:v>
                </c:pt>
                <c:pt idx="6">
                  <c:v>2020/3/25 6:00:00</c:v>
                </c:pt>
                <c:pt idx="7">
                  <c:v>2020/3/25 7:00:00</c:v>
                </c:pt>
                <c:pt idx="8">
                  <c:v>2020/3/25 8:00:00</c:v>
                </c:pt>
                <c:pt idx="9">
                  <c:v>2020/3/25 9:00:00</c:v>
                </c:pt>
                <c:pt idx="10">
                  <c:v>2020/3/25 10:00:00</c:v>
                </c:pt>
                <c:pt idx="11">
                  <c:v>2020/3/25 11:00:00</c:v>
                </c:pt>
                <c:pt idx="12">
                  <c:v>2020/3/25 12:00:00</c:v>
                </c:pt>
                <c:pt idx="13">
                  <c:v>2020/3/25 13:00:00</c:v>
                </c:pt>
                <c:pt idx="14">
                  <c:v>2020/3/25 14:00:00</c:v>
                </c:pt>
                <c:pt idx="15">
                  <c:v>2020/3/25 15:00:00</c:v>
                </c:pt>
                <c:pt idx="16">
                  <c:v>2020/3/25 16:00:00</c:v>
                </c:pt>
                <c:pt idx="17">
                  <c:v>2020/3/25 17:00:00</c:v>
                </c:pt>
                <c:pt idx="18">
                  <c:v>2020/3/25 18:00:00</c:v>
                </c:pt>
                <c:pt idx="19">
                  <c:v>2020/3/25 19:00:00</c:v>
                </c:pt>
                <c:pt idx="20">
                  <c:v>2020/3/25 20:00:00</c:v>
                </c:pt>
                <c:pt idx="21">
                  <c:v>2020/3/25 21:00:00</c:v>
                </c:pt>
                <c:pt idx="22">
                  <c:v>2020/3/25 22:00:00</c:v>
                </c:pt>
                <c:pt idx="23">
                  <c:v>2020/3/25 23:00:00</c:v>
                </c:pt>
                <c:pt idx="24">
                  <c:v>2020/3/26 0:00:00</c:v>
                </c:pt>
                <c:pt idx="25">
                  <c:v>2020/3/26 1:00:00</c:v>
                </c:pt>
                <c:pt idx="26">
                  <c:v>2020/3/26 2:00:00</c:v>
                </c:pt>
                <c:pt idx="27">
                  <c:v>2020/3/26 3:00:00</c:v>
                </c:pt>
                <c:pt idx="28">
                  <c:v>2020/3/26 4:00:00</c:v>
                </c:pt>
                <c:pt idx="29">
                  <c:v>2020/3/26 5:00:00</c:v>
                </c:pt>
                <c:pt idx="30">
                  <c:v>2020/3/26 6:00:00</c:v>
                </c:pt>
                <c:pt idx="31">
                  <c:v>2020/3/26 7:00:00</c:v>
                </c:pt>
                <c:pt idx="32">
                  <c:v>2020/3/26 8:00:00</c:v>
                </c:pt>
                <c:pt idx="33">
                  <c:v>2020/3/26 9:00:00</c:v>
                </c:pt>
                <c:pt idx="34">
                  <c:v>2020/3/26 10:00:00</c:v>
                </c:pt>
                <c:pt idx="35">
                  <c:v>2020/3/26 11:00:00</c:v>
                </c:pt>
                <c:pt idx="36">
                  <c:v>2020/3/26 12:00:00</c:v>
                </c:pt>
                <c:pt idx="37">
                  <c:v>2020/3/26 13:00:00</c:v>
                </c:pt>
                <c:pt idx="38">
                  <c:v>2020/3/26 14:00:00</c:v>
                </c:pt>
                <c:pt idx="39">
                  <c:v>2020/3/26 15:00:00</c:v>
                </c:pt>
                <c:pt idx="40">
                  <c:v>2020/3/26 16:00:00</c:v>
                </c:pt>
                <c:pt idx="41">
                  <c:v>2020/3/26 17:00:00</c:v>
                </c:pt>
                <c:pt idx="42">
                  <c:v>2020/3/26 18:00:00</c:v>
                </c:pt>
                <c:pt idx="43">
                  <c:v>2020/3/26 19:00:00</c:v>
                </c:pt>
                <c:pt idx="44">
                  <c:v>2020/3/26 20:00:00</c:v>
                </c:pt>
                <c:pt idx="45">
                  <c:v>2020/3/26 21:00:00</c:v>
                </c:pt>
                <c:pt idx="46">
                  <c:v>2020/3/26 22:00:00</c:v>
                </c:pt>
                <c:pt idx="47">
                  <c:v>2020/3/26 23:00:00</c:v>
                </c:pt>
                <c:pt idx="48">
                  <c:v>2020/3/27 0:00:00</c:v>
                </c:pt>
                <c:pt idx="49">
                  <c:v>2020/3/27 1:00:00</c:v>
                </c:pt>
                <c:pt idx="50">
                  <c:v>2020/3/27 2:00:00</c:v>
                </c:pt>
                <c:pt idx="51">
                  <c:v>2020/3/27 3:00:00</c:v>
                </c:pt>
                <c:pt idx="52">
                  <c:v>2020/3/27 4:00:00</c:v>
                </c:pt>
                <c:pt idx="53">
                  <c:v>2020/3/27 5:00:00</c:v>
                </c:pt>
                <c:pt idx="54">
                  <c:v>2020/3/27 6:00:00</c:v>
                </c:pt>
                <c:pt idx="55">
                  <c:v>2020/3/27 7:00:00</c:v>
                </c:pt>
                <c:pt idx="56">
                  <c:v>2020/3/27 8:00:00</c:v>
                </c:pt>
                <c:pt idx="57">
                  <c:v>2020/3/27 9:00:00</c:v>
                </c:pt>
                <c:pt idx="58">
                  <c:v>2020/3/27 10:00:00</c:v>
                </c:pt>
                <c:pt idx="59">
                  <c:v>2020/3/27 11:00:00</c:v>
                </c:pt>
                <c:pt idx="60">
                  <c:v>2020/3/27 12:00:00</c:v>
                </c:pt>
                <c:pt idx="61">
                  <c:v>2020/3/27 13:00:00</c:v>
                </c:pt>
                <c:pt idx="62">
                  <c:v>2020/3/27 14:00:00</c:v>
                </c:pt>
                <c:pt idx="63">
                  <c:v>2020/3/27 15:00:00</c:v>
                </c:pt>
                <c:pt idx="64">
                  <c:v>2020/3/27 16:00:00</c:v>
                </c:pt>
                <c:pt idx="65">
                  <c:v>2020/3/27 17:00:00</c:v>
                </c:pt>
                <c:pt idx="66">
                  <c:v>2020/3/27 18:00:00</c:v>
                </c:pt>
                <c:pt idx="67">
                  <c:v>2020/3/27 19:00:00</c:v>
                </c:pt>
                <c:pt idx="68">
                  <c:v>2020/3/27 20:00:00</c:v>
                </c:pt>
                <c:pt idx="69">
                  <c:v>2020/3/27 21:00:00</c:v>
                </c:pt>
                <c:pt idx="70">
                  <c:v>2020/3/27 22:00:00</c:v>
                </c:pt>
                <c:pt idx="71">
                  <c:v>2020/3/27 23:00:00</c:v>
                </c:pt>
                <c:pt idx="72">
                  <c:v>2020/3/28 0:00:00</c:v>
                </c:pt>
                <c:pt idx="73">
                  <c:v>2020/3/28 1:00:00</c:v>
                </c:pt>
                <c:pt idx="74">
                  <c:v>2020/3/28 2:00:00</c:v>
                </c:pt>
                <c:pt idx="75">
                  <c:v>2020/3/28 3:00:00</c:v>
                </c:pt>
                <c:pt idx="76">
                  <c:v>2020/3/28 4:00:00</c:v>
                </c:pt>
                <c:pt idx="77">
                  <c:v>2020/3/28 5:00:00</c:v>
                </c:pt>
                <c:pt idx="78">
                  <c:v>2020/3/28 6:00:00</c:v>
                </c:pt>
                <c:pt idx="79">
                  <c:v>2020/3/28 7:00:00</c:v>
                </c:pt>
                <c:pt idx="80">
                  <c:v>2020/3/28 8:00:00</c:v>
                </c:pt>
                <c:pt idx="81">
                  <c:v>2020/3/28 9:00:00</c:v>
                </c:pt>
                <c:pt idx="82">
                  <c:v>2020/3/28 10:00:00</c:v>
                </c:pt>
                <c:pt idx="83">
                  <c:v>2020/3/28 11:00:00</c:v>
                </c:pt>
                <c:pt idx="84">
                  <c:v>2020/3/28 12:00:00</c:v>
                </c:pt>
                <c:pt idx="85">
                  <c:v>2020/3/28 13:00:00</c:v>
                </c:pt>
                <c:pt idx="86">
                  <c:v>2020/3/28 14:00:00</c:v>
                </c:pt>
                <c:pt idx="87">
                  <c:v>2020/3/28 15:00:00</c:v>
                </c:pt>
                <c:pt idx="88">
                  <c:v>2020/3/28 16:00:00</c:v>
                </c:pt>
                <c:pt idx="89">
                  <c:v>2020/3/28 17:00:00</c:v>
                </c:pt>
                <c:pt idx="90">
                  <c:v>2020/3/28 18:00:00</c:v>
                </c:pt>
                <c:pt idx="91">
                  <c:v>2020/3/28 19:00:00</c:v>
                </c:pt>
                <c:pt idx="92">
                  <c:v>2020/3/28 20:00:00</c:v>
                </c:pt>
                <c:pt idx="93">
                  <c:v>2020/3/28 21:00:00</c:v>
                </c:pt>
                <c:pt idx="94">
                  <c:v>2020/3/28 22:00:00</c:v>
                </c:pt>
                <c:pt idx="95">
                  <c:v>2020/3/28 23:00:00</c:v>
                </c:pt>
                <c:pt idx="96">
                  <c:v>2020/3/29 0:00:00</c:v>
                </c:pt>
                <c:pt idx="97">
                  <c:v>2020/3/29 1:00:00</c:v>
                </c:pt>
                <c:pt idx="98">
                  <c:v>2020/3/29 2:00:00</c:v>
                </c:pt>
                <c:pt idx="99">
                  <c:v>2020/3/29 3:00:00</c:v>
                </c:pt>
                <c:pt idx="100">
                  <c:v>2020/3/29 4:00:00</c:v>
                </c:pt>
                <c:pt idx="101">
                  <c:v>2020/3/29 5:00:00</c:v>
                </c:pt>
                <c:pt idx="102">
                  <c:v>2020/3/29 6:00:00</c:v>
                </c:pt>
                <c:pt idx="103">
                  <c:v>2020/3/29 7:00:00</c:v>
                </c:pt>
                <c:pt idx="104">
                  <c:v>2020/3/29 8:00:00</c:v>
                </c:pt>
                <c:pt idx="105">
                  <c:v>2020/3/29 9:00:00</c:v>
                </c:pt>
                <c:pt idx="106">
                  <c:v>2020/3/29 10:00:00</c:v>
                </c:pt>
                <c:pt idx="107">
                  <c:v>2020/3/29 11:00:00</c:v>
                </c:pt>
                <c:pt idx="108">
                  <c:v>2020/3/29 12:00:00</c:v>
                </c:pt>
                <c:pt idx="109">
                  <c:v>2020/3/29 13:00:00</c:v>
                </c:pt>
                <c:pt idx="110">
                  <c:v>2020/3/29 14:00:00</c:v>
                </c:pt>
                <c:pt idx="111">
                  <c:v>2020/3/29 15:00:00</c:v>
                </c:pt>
                <c:pt idx="112">
                  <c:v>2020/3/29 16:00:00</c:v>
                </c:pt>
                <c:pt idx="113">
                  <c:v>2020/3/29 17:00:00</c:v>
                </c:pt>
                <c:pt idx="114">
                  <c:v>2020/3/29 18:00:00</c:v>
                </c:pt>
                <c:pt idx="115">
                  <c:v>2020/3/29 19:00:00</c:v>
                </c:pt>
                <c:pt idx="116">
                  <c:v>2020/3/29 20:00:00</c:v>
                </c:pt>
                <c:pt idx="117">
                  <c:v>2020/3/29 21:00:00</c:v>
                </c:pt>
                <c:pt idx="118">
                  <c:v>2020/3/29 22:00:00</c:v>
                </c:pt>
                <c:pt idx="119">
                  <c:v>2020/3/29 23:00:00</c:v>
                </c:pt>
                <c:pt idx="120">
                  <c:v>2020/3/30 0:00:00</c:v>
                </c:pt>
                <c:pt idx="121">
                  <c:v>2020/3/30 1:00:00</c:v>
                </c:pt>
                <c:pt idx="122">
                  <c:v>2020/3/30 2:00:00</c:v>
                </c:pt>
                <c:pt idx="123">
                  <c:v>2020/3/30 3:00:00</c:v>
                </c:pt>
                <c:pt idx="124">
                  <c:v>2020/3/30 4:00:00</c:v>
                </c:pt>
                <c:pt idx="125">
                  <c:v>2020/3/30 5:00:00</c:v>
                </c:pt>
                <c:pt idx="126">
                  <c:v>2020/3/30 6:00:00</c:v>
                </c:pt>
                <c:pt idx="127">
                  <c:v>2020/3/30 7:00:00</c:v>
                </c:pt>
                <c:pt idx="128">
                  <c:v>2020/3/30 8:00:00</c:v>
                </c:pt>
                <c:pt idx="129">
                  <c:v>2020/3/30 9:00:00</c:v>
                </c:pt>
                <c:pt idx="130">
                  <c:v>2020/3/30 10:00:00</c:v>
                </c:pt>
                <c:pt idx="131">
                  <c:v>2020/3/30 11:00:00</c:v>
                </c:pt>
                <c:pt idx="132">
                  <c:v>2020/3/30 12:00:00</c:v>
                </c:pt>
                <c:pt idx="133">
                  <c:v>2020/3/30 13:00:00</c:v>
                </c:pt>
                <c:pt idx="134">
                  <c:v>2020/3/30 14:00:00</c:v>
                </c:pt>
                <c:pt idx="135">
                  <c:v>2020/3/30 15:00:00</c:v>
                </c:pt>
                <c:pt idx="136">
                  <c:v>2020/3/30 16:00:00</c:v>
                </c:pt>
                <c:pt idx="137">
                  <c:v>2020/3/30 17:00:00</c:v>
                </c:pt>
                <c:pt idx="138">
                  <c:v>2020/3/30 18:00:00</c:v>
                </c:pt>
                <c:pt idx="139">
                  <c:v>2020/3/30 19:00:00</c:v>
                </c:pt>
                <c:pt idx="140">
                  <c:v>2020/3/30 20:00:00</c:v>
                </c:pt>
                <c:pt idx="141">
                  <c:v>2020/3/30 21:00:00</c:v>
                </c:pt>
                <c:pt idx="142">
                  <c:v>2020/3/30 22:00:00</c:v>
                </c:pt>
                <c:pt idx="143">
                  <c:v>2020/3/30 23:00:00</c:v>
                </c:pt>
                <c:pt idx="144">
                  <c:v>2020/3/31 0:00:00</c:v>
                </c:pt>
                <c:pt idx="145">
                  <c:v>2020/3/31 1:00:00</c:v>
                </c:pt>
                <c:pt idx="146">
                  <c:v>2020/3/31 2:00:00</c:v>
                </c:pt>
                <c:pt idx="147">
                  <c:v>2020/3/31 3:00:00</c:v>
                </c:pt>
                <c:pt idx="148">
                  <c:v>2020/3/31 4:00:00</c:v>
                </c:pt>
                <c:pt idx="149">
                  <c:v>2020/3/31 5:00:00</c:v>
                </c:pt>
                <c:pt idx="150">
                  <c:v>2020/3/31 6:00:00</c:v>
                </c:pt>
                <c:pt idx="151">
                  <c:v>2020/3/31 7:00:00</c:v>
                </c:pt>
                <c:pt idx="152">
                  <c:v>2020/3/31 8:00:00</c:v>
                </c:pt>
                <c:pt idx="153">
                  <c:v>2020/3/31 9:00:00</c:v>
                </c:pt>
                <c:pt idx="154">
                  <c:v>2020/3/31 10:00:00</c:v>
                </c:pt>
                <c:pt idx="155">
                  <c:v>2020/3/31 11:00:00</c:v>
                </c:pt>
                <c:pt idx="156">
                  <c:v>2020/3/31 12:00:00</c:v>
                </c:pt>
                <c:pt idx="157">
                  <c:v>2020/3/31 13:00:00</c:v>
                </c:pt>
                <c:pt idx="158">
                  <c:v>2020/3/31 14:00:00</c:v>
                </c:pt>
                <c:pt idx="159">
                  <c:v>2020/3/31 15:00:00</c:v>
                </c:pt>
                <c:pt idx="160">
                  <c:v>2020/3/31 16:00:00</c:v>
                </c:pt>
                <c:pt idx="161">
                  <c:v>2020/3/31 17:00:00</c:v>
                </c:pt>
                <c:pt idx="162">
                  <c:v>2020/3/31 18:00:00</c:v>
                </c:pt>
                <c:pt idx="163">
                  <c:v>2020/3/31 19:00:00</c:v>
                </c:pt>
                <c:pt idx="164">
                  <c:v>2020/3/31 20:00:00</c:v>
                </c:pt>
                <c:pt idx="165">
                  <c:v>2020/3/31 21:00:00</c:v>
                </c:pt>
                <c:pt idx="166">
                  <c:v>2020/3/31 22:00:00</c:v>
                </c:pt>
                <c:pt idx="167">
                  <c:v>2020/3/31 23:00:00</c:v>
                </c:pt>
                <c:pt idx="168">
                  <c:v>2020/4/1 0:00:00</c:v>
                </c:pt>
                <c:pt idx="169">
                  <c:v>2020/4/1 1:00:00</c:v>
                </c:pt>
                <c:pt idx="170">
                  <c:v>2020/4/1 2:00:00</c:v>
                </c:pt>
                <c:pt idx="171">
                  <c:v>2020/4/1 3:00:00</c:v>
                </c:pt>
                <c:pt idx="172">
                  <c:v>2020/4/1 4:00:00</c:v>
                </c:pt>
                <c:pt idx="173">
                  <c:v>2020/4/1 5:00:00</c:v>
                </c:pt>
                <c:pt idx="174">
                  <c:v>2020/4/1 6:00:00</c:v>
                </c:pt>
                <c:pt idx="175">
                  <c:v>2020/4/1 7:00:00</c:v>
                </c:pt>
                <c:pt idx="176">
                  <c:v>2020/4/1 8:00:00</c:v>
                </c:pt>
                <c:pt idx="177">
                  <c:v>2020/4/1 9:00:00</c:v>
                </c:pt>
                <c:pt idx="178">
                  <c:v>2020/4/1 10:00:00</c:v>
                </c:pt>
                <c:pt idx="179">
                  <c:v>2020/4/1 11:00:00</c:v>
                </c:pt>
                <c:pt idx="180">
                  <c:v>2020/4/1 12:00:00</c:v>
                </c:pt>
                <c:pt idx="181">
                  <c:v>2020/4/1 13:00:00</c:v>
                </c:pt>
                <c:pt idx="182">
                  <c:v>2020/4/1 14:00:00</c:v>
                </c:pt>
                <c:pt idx="183">
                  <c:v>2020/4/1 15:00:00</c:v>
                </c:pt>
                <c:pt idx="184">
                  <c:v>2020/4/1 16:00:00</c:v>
                </c:pt>
                <c:pt idx="185">
                  <c:v>2020/4/1 17:00:00</c:v>
                </c:pt>
                <c:pt idx="186">
                  <c:v>2020/4/1 18:00:00</c:v>
                </c:pt>
                <c:pt idx="187">
                  <c:v>2020/4/1 19:00:00</c:v>
                </c:pt>
                <c:pt idx="188">
                  <c:v>2020/4/1 20:00:00</c:v>
                </c:pt>
                <c:pt idx="189">
                  <c:v>2020/4/1 21:00:00</c:v>
                </c:pt>
                <c:pt idx="190">
                  <c:v>2020/4/1 22:00:00</c:v>
                </c:pt>
                <c:pt idx="191">
                  <c:v>2020/4/1 23:00:00</c:v>
                </c:pt>
                <c:pt idx="192">
                  <c:v>2020/4/2 0:00:00</c:v>
                </c:pt>
                <c:pt idx="193">
                  <c:v>2020/4/2 1:00:00</c:v>
                </c:pt>
                <c:pt idx="194">
                  <c:v>2020/4/2 2:00:00</c:v>
                </c:pt>
                <c:pt idx="195">
                  <c:v>2020/4/2 3:00:00</c:v>
                </c:pt>
                <c:pt idx="196">
                  <c:v>2020/4/2 4:00:00</c:v>
                </c:pt>
                <c:pt idx="197">
                  <c:v>2020/4/2 5:00:00</c:v>
                </c:pt>
                <c:pt idx="198">
                  <c:v>2020/4/2 6:00:00</c:v>
                </c:pt>
                <c:pt idx="199">
                  <c:v>2020/4/2 7:00:00</c:v>
                </c:pt>
                <c:pt idx="200">
                  <c:v>2020/4/2 8:00:00</c:v>
                </c:pt>
                <c:pt idx="201">
                  <c:v>2020/4/2 9:00:00</c:v>
                </c:pt>
                <c:pt idx="202">
                  <c:v>2020/4/2 10:00:00</c:v>
                </c:pt>
                <c:pt idx="203">
                  <c:v>2020/4/2 11:00:00</c:v>
                </c:pt>
                <c:pt idx="204">
                  <c:v>2020/4/2 12:00:00</c:v>
                </c:pt>
                <c:pt idx="205">
                  <c:v>2020/4/2 13:00:00</c:v>
                </c:pt>
                <c:pt idx="206">
                  <c:v>2020/4/2 14:00:00</c:v>
                </c:pt>
                <c:pt idx="207">
                  <c:v>2020/4/2 15:00:00</c:v>
                </c:pt>
                <c:pt idx="208">
                  <c:v>2020/4/2 16:00:00</c:v>
                </c:pt>
                <c:pt idx="209">
                  <c:v>2020/4/2 17:00:00</c:v>
                </c:pt>
                <c:pt idx="210">
                  <c:v>2020/4/2 18:00:00</c:v>
                </c:pt>
                <c:pt idx="211">
                  <c:v>2020/4/2 19:00:00</c:v>
                </c:pt>
                <c:pt idx="212">
                  <c:v>2020/4/2 20:00:00</c:v>
                </c:pt>
                <c:pt idx="213">
                  <c:v>2020/4/2 21:00:00</c:v>
                </c:pt>
                <c:pt idx="214">
                  <c:v>2020/4/2 22:00:00</c:v>
                </c:pt>
                <c:pt idx="215">
                  <c:v>2020/4/2 23:00:00</c:v>
                </c:pt>
                <c:pt idx="216">
                  <c:v>2020/4/3 0:00:00</c:v>
                </c:pt>
                <c:pt idx="217">
                  <c:v>2020/4/3 1:00:00</c:v>
                </c:pt>
                <c:pt idx="218">
                  <c:v>2020/4/3 2:00:00</c:v>
                </c:pt>
                <c:pt idx="219">
                  <c:v>2020/4/3 3:00:00</c:v>
                </c:pt>
                <c:pt idx="220">
                  <c:v>2020/4/3 4:00:00</c:v>
                </c:pt>
                <c:pt idx="221">
                  <c:v>2020/4/3 5:00:00</c:v>
                </c:pt>
                <c:pt idx="222">
                  <c:v>2020/4/3 6:00:00</c:v>
                </c:pt>
                <c:pt idx="223">
                  <c:v>2020/4/3 7:00:00</c:v>
                </c:pt>
                <c:pt idx="224">
                  <c:v>2020/4/3 8:00:00</c:v>
                </c:pt>
                <c:pt idx="225">
                  <c:v>2020/4/3 9:00:00</c:v>
                </c:pt>
                <c:pt idx="226">
                  <c:v>2020/4/3 10:00:00</c:v>
                </c:pt>
                <c:pt idx="227">
                  <c:v>2020/4/3 11:00:00</c:v>
                </c:pt>
                <c:pt idx="228">
                  <c:v>2020/4/3 12:00:00</c:v>
                </c:pt>
                <c:pt idx="229">
                  <c:v>2020/4/3 13:00:00</c:v>
                </c:pt>
                <c:pt idx="230">
                  <c:v>2020/4/3 14:00:00</c:v>
                </c:pt>
                <c:pt idx="231">
                  <c:v>2020/4/3 15:00:00</c:v>
                </c:pt>
                <c:pt idx="232">
                  <c:v>2020/4/3 16:00:00</c:v>
                </c:pt>
                <c:pt idx="233">
                  <c:v>2020/4/3 17:00:00</c:v>
                </c:pt>
                <c:pt idx="234">
                  <c:v>2020/4/3 18:00:00</c:v>
                </c:pt>
                <c:pt idx="235">
                  <c:v>2020/4/3 19:00:00</c:v>
                </c:pt>
                <c:pt idx="236">
                  <c:v>2020/4/3 20:00:00</c:v>
                </c:pt>
                <c:pt idx="237">
                  <c:v>2020/4/3 21:00:00</c:v>
                </c:pt>
                <c:pt idx="238">
                  <c:v>2020/4/3 22:00:00</c:v>
                </c:pt>
                <c:pt idx="239">
                  <c:v>2020/4/3 23:00:00</c:v>
                </c:pt>
                <c:pt idx="240">
                  <c:v>2020/4/4 0:00:00</c:v>
                </c:pt>
                <c:pt idx="241">
                  <c:v>2020/4/4 1:00:00</c:v>
                </c:pt>
                <c:pt idx="242">
                  <c:v>2020/4/4 2:00:00</c:v>
                </c:pt>
                <c:pt idx="243">
                  <c:v>2020/4/4 3:00:00</c:v>
                </c:pt>
                <c:pt idx="244">
                  <c:v>2020/4/4 4:00:00</c:v>
                </c:pt>
                <c:pt idx="245">
                  <c:v>2020/4/4 5:00:00</c:v>
                </c:pt>
                <c:pt idx="246">
                  <c:v>2020/4/4 6:00:00</c:v>
                </c:pt>
                <c:pt idx="247">
                  <c:v>2020/4/4 7:00:00</c:v>
                </c:pt>
                <c:pt idx="248">
                  <c:v>2020/4/4 8:00:00</c:v>
                </c:pt>
                <c:pt idx="249">
                  <c:v>2020/4/4 9:00:00</c:v>
                </c:pt>
                <c:pt idx="250">
                  <c:v>2020/4/4 10:00:00</c:v>
                </c:pt>
                <c:pt idx="251">
                  <c:v>2020/4/4 11:00:00</c:v>
                </c:pt>
                <c:pt idx="252">
                  <c:v>2020/4/4 12:00:00</c:v>
                </c:pt>
                <c:pt idx="253">
                  <c:v>2020/4/4 13:00:00</c:v>
                </c:pt>
                <c:pt idx="254">
                  <c:v>2020/4/4 14:00:00</c:v>
                </c:pt>
                <c:pt idx="255">
                  <c:v>2020/4/4 15:00:00</c:v>
                </c:pt>
                <c:pt idx="256">
                  <c:v>2020/4/4 16:00:00</c:v>
                </c:pt>
                <c:pt idx="257">
                  <c:v>2020/4/4 17:00:00</c:v>
                </c:pt>
                <c:pt idx="258">
                  <c:v>2020/4/4 18:00:00</c:v>
                </c:pt>
                <c:pt idx="259">
                  <c:v>2020/4/4 19:00:00</c:v>
                </c:pt>
                <c:pt idx="260">
                  <c:v>2020/4/4 20:00:00</c:v>
                </c:pt>
                <c:pt idx="261">
                  <c:v>2020/4/4 21:00:00</c:v>
                </c:pt>
                <c:pt idx="262">
                  <c:v>2020/4/4 22:00:00</c:v>
                </c:pt>
                <c:pt idx="263">
                  <c:v>2020/4/4 23:00:00</c:v>
                </c:pt>
                <c:pt idx="264">
                  <c:v>2020/4/5 0:00:00</c:v>
                </c:pt>
                <c:pt idx="265">
                  <c:v>2020/4/5 1:00:00</c:v>
                </c:pt>
                <c:pt idx="266">
                  <c:v>2020/4/5 2:00:00</c:v>
                </c:pt>
                <c:pt idx="267">
                  <c:v>2020/4/5 3:00:00</c:v>
                </c:pt>
                <c:pt idx="268">
                  <c:v>2020/4/5 4:00:00</c:v>
                </c:pt>
                <c:pt idx="269">
                  <c:v>2020/4/5 5:00:00</c:v>
                </c:pt>
                <c:pt idx="270">
                  <c:v>2020/4/5 6:00:00</c:v>
                </c:pt>
                <c:pt idx="271">
                  <c:v>2020/4/5 7:00:00</c:v>
                </c:pt>
                <c:pt idx="272">
                  <c:v>2020/4/5 8:00:00</c:v>
                </c:pt>
                <c:pt idx="273">
                  <c:v>2020/4/5 9:00:00</c:v>
                </c:pt>
                <c:pt idx="274">
                  <c:v>2020/4/5 10:00:00</c:v>
                </c:pt>
                <c:pt idx="275">
                  <c:v>2020/4/5 11:00:00</c:v>
                </c:pt>
                <c:pt idx="276">
                  <c:v>2020/4/5 12:00:00</c:v>
                </c:pt>
                <c:pt idx="277">
                  <c:v>2020/4/5 13:00:00</c:v>
                </c:pt>
                <c:pt idx="278">
                  <c:v>2020/4/5 14:00:00</c:v>
                </c:pt>
                <c:pt idx="279">
                  <c:v>2020/4/5 15:00:00</c:v>
                </c:pt>
                <c:pt idx="280">
                  <c:v>2020/4/5 16:00:00</c:v>
                </c:pt>
                <c:pt idx="281">
                  <c:v>2020/4/5 17:00:00</c:v>
                </c:pt>
                <c:pt idx="282">
                  <c:v>2020/4/5 18:00:00</c:v>
                </c:pt>
                <c:pt idx="283">
                  <c:v>2020/4/5 19:00:00</c:v>
                </c:pt>
                <c:pt idx="284">
                  <c:v>2020/4/5 20:00:00</c:v>
                </c:pt>
                <c:pt idx="285">
                  <c:v>2020/4/5 21:00:00</c:v>
                </c:pt>
                <c:pt idx="286">
                  <c:v>2020/4/5 22:00:00</c:v>
                </c:pt>
                <c:pt idx="287">
                  <c:v>2020/4/5 23:00:00</c:v>
                </c:pt>
                <c:pt idx="288">
                  <c:v>2020/4/6 0:00:00</c:v>
                </c:pt>
                <c:pt idx="289">
                  <c:v>2020/4/6 1:00:00</c:v>
                </c:pt>
                <c:pt idx="290">
                  <c:v>2020/4/6 2:00:00</c:v>
                </c:pt>
                <c:pt idx="291">
                  <c:v>2020/4/6 3:00:00</c:v>
                </c:pt>
                <c:pt idx="292">
                  <c:v>2020/4/6 4:00:00</c:v>
                </c:pt>
                <c:pt idx="293">
                  <c:v>2020/4/6 5:00:00</c:v>
                </c:pt>
                <c:pt idx="294">
                  <c:v>2020/4/6 6:00:00</c:v>
                </c:pt>
                <c:pt idx="295">
                  <c:v>2020/4/6 7:00:00</c:v>
                </c:pt>
                <c:pt idx="296">
                  <c:v>2020/4/6 8:00:00</c:v>
                </c:pt>
                <c:pt idx="297">
                  <c:v>2020/4/6 9:00:00</c:v>
                </c:pt>
                <c:pt idx="298">
                  <c:v>2020/4/6 10:00:00</c:v>
                </c:pt>
                <c:pt idx="299">
                  <c:v>2020/4/6 11:00:00</c:v>
                </c:pt>
                <c:pt idx="300">
                  <c:v>2020/4/6 12:00:00</c:v>
                </c:pt>
                <c:pt idx="301">
                  <c:v>2020/4/6 13:00:00</c:v>
                </c:pt>
                <c:pt idx="302">
                  <c:v>2020/4/6 14:00:00</c:v>
                </c:pt>
                <c:pt idx="303">
                  <c:v>2020/4/6 15:00:00</c:v>
                </c:pt>
                <c:pt idx="304">
                  <c:v>2020/4/6 16:00:00</c:v>
                </c:pt>
                <c:pt idx="305">
                  <c:v>2020/4/6 17:00:00</c:v>
                </c:pt>
                <c:pt idx="306">
                  <c:v>2020/4/6 18:00:00</c:v>
                </c:pt>
                <c:pt idx="307">
                  <c:v>2020/4/6 19:00:00</c:v>
                </c:pt>
                <c:pt idx="308">
                  <c:v>2020/4/6 20:00:00</c:v>
                </c:pt>
                <c:pt idx="309">
                  <c:v>2020/4/6 21:00:00</c:v>
                </c:pt>
                <c:pt idx="310">
                  <c:v>2020/4/6 22:00:00</c:v>
                </c:pt>
                <c:pt idx="311">
                  <c:v>2020/4/6 23:00:00</c:v>
                </c:pt>
                <c:pt idx="312">
                  <c:v>2020/4/7 0:00:00</c:v>
                </c:pt>
                <c:pt idx="313">
                  <c:v>2020/4/7 1:00:00</c:v>
                </c:pt>
                <c:pt idx="314">
                  <c:v>2020/4/7 2:00:00</c:v>
                </c:pt>
                <c:pt idx="315">
                  <c:v>2020/4/7 3:00:00</c:v>
                </c:pt>
                <c:pt idx="316">
                  <c:v>2020/4/7 4:00:00</c:v>
                </c:pt>
                <c:pt idx="317">
                  <c:v>2020/4/7 5:00:00</c:v>
                </c:pt>
                <c:pt idx="318">
                  <c:v>2020/4/7 6:00:00</c:v>
                </c:pt>
                <c:pt idx="319">
                  <c:v>2020/4/7 7:00:00</c:v>
                </c:pt>
                <c:pt idx="320">
                  <c:v>2020/4/7 8:00:00</c:v>
                </c:pt>
                <c:pt idx="321">
                  <c:v>2020/4/7 9:00:00</c:v>
                </c:pt>
                <c:pt idx="322">
                  <c:v>2020/4/7 10:00:00</c:v>
                </c:pt>
                <c:pt idx="323">
                  <c:v>2020/4/7 11:00:00</c:v>
                </c:pt>
                <c:pt idx="324">
                  <c:v>2020/4/7 12:00:00</c:v>
                </c:pt>
                <c:pt idx="325">
                  <c:v>2020/4/7 13:00:00</c:v>
                </c:pt>
                <c:pt idx="326">
                  <c:v>2020/4/7 14:00:00</c:v>
                </c:pt>
                <c:pt idx="327">
                  <c:v>2020/4/7 15:00:00</c:v>
                </c:pt>
                <c:pt idx="328">
                  <c:v>2020/4/7 16:00:00</c:v>
                </c:pt>
                <c:pt idx="329">
                  <c:v>2020/4/7 17:00:00</c:v>
                </c:pt>
                <c:pt idx="330">
                  <c:v>2020/4/7 18:00:00</c:v>
                </c:pt>
                <c:pt idx="331">
                  <c:v>2020/4/7 19:00:00</c:v>
                </c:pt>
                <c:pt idx="332">
                  <c:v>2020/4/7 20:00:00</c:v>
                </c:pt>
                <c:pt idx="333">
                  <c:v>2020/4/7 21:00:00</c:v>
                </c:pt>
                <c:pt idx="334">
                  <c:v>2020/4/7 22:00:00</c:v>
                </c:pt>
                <c:pt idx="335">
                  <c:v>2020/4/7 23:00:00</c:v>
                </c:pt>
                <c:pt idx="336">
                  <c:v>2020/4/8 0:00:00</c:v>
                </c:pt>
                <c:pt idx="337">
                  <c:v>2020/4/8 1:00:00</c:v>
                </c:pt>
                <c:pt idx="338">
                  <c:v>2020/4/8 2:00:00</c:v>
                </c:pt>
                <c:pt idx="339">
                  <c:v>2020/4/8 3:00:00</c:v>
                </c:pt>
                <c:pt idx="340">
                  <c:v>2020/4/8 4:00:00</c:v>
                </c:pt>
                <c:pt idx="341">
                  <c:v>2020/4/8 5:00:00</c:v>
                </c:pt>
                <c:pt idx="342">
                  <c:v>2020/4/8 6:00:00</c:v>
                </c:pt>
                <c:pt idx="343">
                  <c:v>2020/4/8 7:00:00</c:v>
                </c:pt>
                <c:pt idx="344">
                  <c:v>2020/4/8 8:00:00</c:v>
                </c:pt>
                <c:pt idx="345">
                  <c:v>2020/4/8 9:00:00</c:v>
                </c:pt>
                <c:pt idx="346">
                  <c:v>2020/4/8 10:00:00</c:v>
                </c:pt>
                <c:pt idx="347">
                  <c:v>2020/4/8 11:00:00</c:v>
                </c:pt>
                <c:pt idx="348">
                  <c:v>2020/4/8 12:00:00</c:v>
                </c:pt>
                <c:pt idx="349">
                  <c:v>2020/4/8 13:00:00</c:v>
                </c:pt>
                <c:pt idx="350">
                  <c:v>2020/4/8 14:00:00</c:v>
                </c:pt>
                <c:pt idx="351">
                  <c:v>2020/4/8 15:00:00</c:v>
                </c:pt>
                <c:pt idx="352">
                  <c:v>2020/4/8 16:00:00</c:v>
                </c:pt>
                <c:pt idx="353">
                  <c:v>2020/4/8 17:00:00</c:v>
                </c:pt>
                <c:pt idx="354">
                  <c:v>2020/4/8 18:00:00</c:v>
                </c:pt>
                <c:pt idx="355">
                  <c:v>2020/4/8 19:00:00</c:v>
                </c:pt>
                <c:pt idx="356">
                  <c:v>2020/4/8 20:00:00</c:v>
                </c:pt>
                <c:pt idx="357">
                  <c:v>2020/4/8 21:00:00</c:v>
                </c:pt>
                <c:pt idx="358">
                  <c:v>2020/4/8 22:00:00</c:v>
                </c:pt>
                <c:pt idx="359">
                  <c:v>2020/4/8 23:00:00</c:v>
                </c:pt>
                <c:pt idx="360">
                  <c:v>2020/4/9 0:00:00</c:v>
                </c:pt>
                <c:pt idx="361">
                  <c:v>2020/4/9 1:00:00</c:v>
                </c:pt>
                <c:pt idx="362">
                  <c:v>2020/4/9 2:00:00</c:v>
                </c:pt>
                <c:pt idx="363">
                  <c:v>2020/4/9 3:00:00</c:v>
                </c:pt>
                <c:pt idx="364">
                  <c:v>2020/4/9 4:00:00</c:v>
                </c:pt>
                <c:pt idx="365">
                  <c:v>2020/4/9 5:00:00</c:v>
                </c:pt>
                <c:pt idx="366">
                  <c:v>2020/4/9 6:00:00</c:v>
                </c:pt>
                <c:pt idx="367">
                  <c:v>2020/4/9 7:00:00</c:v>
                </c:pt>
                <c:pt idx="368">
                  <c:v>2020/4/9 8:00:00</c:v>
                </c:pt>
                <c:pt idx="369">
                  <c:v>2020/4/9 9:00:00</c:v>
                </c:pt>
                <c:pt idx="370">
                  <c:v>2020/4/9 10:00:00</c:v>
                </c:pt>
                <c:pt idx="371">
                  <c:v>2020/4/9 11:00:00</c:v>
                </c:pt>
                <c:pt idx="372">
                  <c:v>2020/4/9 12:00:00</c:v>
                </c:pt>
                <c:pt idx="373">
                  <c:v>2020/4/9 13:00:00</c:v>
                </c:pt>
                <c:pt idx="374">
                  <c:v>2020/4/9 14:00:00</c:v>
                </c:pt>
                <c:pt idx="375">
                  <c:v>2020/4/9 15:00:00</c:v>
                </c:pt>
                <c:pt idx="376">
                  <c:v>2020/4/9 16:00:00</c:v>
                </c:pt>
                <c:pt idx="377">
                  <c:v>2020/4/9 17:00:00</c:v>
                </c:pt>
                <c:pt idx="378">
                  <c:v>2020/4/9 18:00:00</c:v>
                </c:pt>
                <c:pt idx="379">
                  <c:v>2020/4/9 19:00:00</c:v>
                </c:pt>
                <c:pt idx="380">
                  <c:v>2020/4/9 20:00:00</c:v>
                </c:pt>
                <c:pt idx="381">
                  <c:v>2020/4/9 21:00:00</c:v>
                </c:pt>
                <c:pt idx="382">
                  <c:v>2020/4/9 22:00:00</c:v>
                </c:pt>
                <c:pt idx="383">
                  <c:v>2020/4/9 23:00:00</c:v>
                </c:pt>
                <c:pt idx="384">
                  <c:v>2020/4/10 0:00:00</c:v>
                </c:pt>
                <c:pt idx="385">
                  <c:v>2020/4/10 1:00:00</c:v>
                </c:pt>
                <c:pt idx="386">
                  <c:v>2020/4/10 2:00:00</c:v>
                </c:pt>
                <c:pt idx="387">
                  <c:v>2020/4/10 3:00:00</c:v>
                </c:pt>
                <c:pt idx="388">
                  <c:v>2020/4/10 4:00:00</c:v>
                </c:pt>
                <c:pt idx="389">
                  <c:v>2020/4/10 5:00:00</c:v>
                </c:pt>
                <c:pt idx="390">
                  <c:v>2020/4/10 6:00:00</c:v>
                </c:pt>
                <c:pt idx="391">
                  <c:v>2020/4/10 7:00:00</c:v>
                </c:pt>
                <c:pt idx="392">
                  <c:v>2020/4/10 8:00:00</c:v>
                </c:pt>
                <c:pt idx="393">
                  <c:v>2020/4/10 9:00:00</c:v>
                </c:pt>
                <c:pt idx="394">
                  <c:v>2020/4/10 10:00:00</c:v>
                </c:pt>
                <c:pt idx="395">
                  <c:v>2020/4/10 11:00:00</c:v>
                </c:pt>
                <c:pt idx="396">
                  <c:v>2020/4/10 12:00:00</c:v>
                </c:pt>
                <c:pt idx="397">
                  <c:v>2020/4/10 13:00:00</c:v>
                </c:pt>
                <c:pt idx="398">
                  <c:v>2020/4/10 14:00:00</c:v>
                </c:pt>
                <c:pt idx="399">
                  <c:v>2020/4/10 15:00:00</c:v>
                </c:pt>
                <c:pt idx="400">
                  <c:v>2020/4/10 16:00:00</c:v>
                </c:pt>
                <c:pt idx="401">
                  <c:v>2020/4/10 17:00:00</c:v>
                </c:pt>
                <c:pt idx="402">
                  <c:v>2020/4/10 18:00:00</c:v>
                </c:pt>
                <c:pt idx="403">
                  <c:v>2020/4/10 19:00:00</c:v>
                </c:pt>
                <c:pt idx="404">
                  <c:v>2020/4/10 20:00:00</c:v>
                </c:pt>
                <c:pt idx="405">
                  <c:v>2020/4/10 21:00:00</c:v>
                </c:pt>
                <c:pt idx="406">
                  <c:v>2020/4/10 22:00:00</c:v>
                </c:pt>
                <c:pt idx="407">
                  <c:v>2020/4/10 23:00:00</c:v>
                </c:pt>
                <c:pt idx="408">
                  <c:v>2020/4/11 0:00:00</c:v>
                </c:pt>
                <c:pt idx="409">
                  <c:v>2020/4/11 1:00:00</c:v>
                </c:pt>
                <c:pt idx="410">
                  <c:v>2020/4/11 2:00:00</c:v>
                </c:pt>
                <c:pt idx="411">
                  <c:v>2020/4/11 3:00:00</c:v>
                </c:pt>
                <c:pt idx="412">
                  <c:v>2020/4/11 4:00:00</c:v>
                </c:pt>
                <c:pt idx="413">
                  <c:v>2020/4/11 5:00:00</c:v>
                </c:pt>
                <c:pt idx="414">
                  <c:v>2020/4/11 6:00:00</c:v>
                </c:pt>
                <c:pt idx="415">
                  <c:v>2020/4/11 7:00:00</c:v>
                </c:pt>
                <c:pt idx="416">
                  <c:v>2020/4/11 8:00:00</c:v>
                </c:pt>
                <c:pt idx="417">
                  <c:v>2020/4/11 9:00:00</c:v>
                </c:pt>
                <c:pt idx="418">
                  <c:v>2020/4/11 10:00:00</c:v>
                </c:pt>
                <c:pt idx="419">
                  <c:v>2020/4/11 11:00:00</c:v>
                </c:pt>
                <c:pt idx="420">
                  <c:v>2020/4/11 12:00:00</c:v>
                </c:pt>
                <c:pt idx="421">
                  <c:v>2020/4/11 13:00:00</c:v>
                </c:pt>
                <c:pt idx="422">
                  <c:v>2020/4/11 14:00:00</c:v>
                </c:pt>
                <c:pt idx="423">
                  <c:v>2020/4/11 15:00:00</c:v>
                </c:pt>
                <c:pt idx="424">
                  <c:v>2020/4/11 16:00:00</c:v>
                </c:pt>
                <c:pt idx="425">
                  <c:v>2020/4/11 17:00:00</c:v>
                </c:pt>
                <c:pt idx="426">
                  <c:v>2020/4/11 18:00:00</c:v>
                </c:pt>
                <c:pt idx="427">
                  <c:v>2020/4/11 19:00:00</c:v>
                </c:pt>
                <c:pt idx="428">
                  <c:v>2020/4/11 20:00:00</c:v>
                </c:pt>
                <c:pt idx="429">
                  <c:v>2020/4/11 21:00:00</c:v>
                </c:pt>
                <c:pt idx="430">
                  <c:v>2020/4/11 22:00:00</c:v>
                </c:pt>
                <c:pt idx="431">
                  <c:v>2020/4/11 23:00:00</c:v>
                </c:pt>
                <c:pt idx="432">
                  <c:v>2020/4/12 0:00:00</c:v>
                </c:pt>
                <c:pt idx="433">
                  <c:v>2020/4/12 1:00:00</c:v>
                </c:pt>
                <c:pt idx="434">
                  <c:v>2020/4/12 2:00:00</c:v>
                </c:pt>
                <c:pt idx="435">
                  <c:v>2020/4/12 3:00:00</c:v>
                </c:pt>
                <c:pt idx="436">
                  <c:v>2020/4/12 4:00:00</c:v>
                </c:pt>
                <c:pt idx="437">
                  <c:v>2020/4/12 5:00:00</c:v>
                </c:pt>
                <c:pt idx="438">
                  <c:v>2020/4/12 6:00:00</c:v>
                </c:pt>
                <c:pt idx="439">
                  <c:v>2020/4/12 7:00:00</c:v>
                </c:pt>
                <c:pt idx="440">
                  <c:v>2020/4/12 8:00:00</c:v>
                </c:pt>
                <c:pt idx="441">
                  <c:v>2020/4/12 9:00:00</c:v>
                </c:pt>
                <c:pt idx="442">
                  <c:v>2020/4/12 10:00:00</c:v>
                </c:pt>
                <c:pt idx="443">
                  <c:v>2020/4/12 11:00:00</c:v>
                </c:pt>
                <c:pt idx="444">
                  <c:v>2020/4/12 12:00:00</c:v>
                </c:pt>
                <c:pt idx="445">
                  <c:v>2020/4/12 13:00:00</c:v>
                </c:pt>
                <c:pt idx="446">
                  <c:v>2020/4/12 14:00:00</c:v>
                </c:pt>
                <c:pt idx="447">
                  <c:v>2020/4/12 15:00:00</c:v>
                </c:pt>
                <c:pt idx="448">
                  <c:v>2020/4/12 16:00:00</c:v>
                </c:pt>
                <c:pt idx="449">
                  <c:v>2020/4/12 17:00:00</c:v>
                </c:pt>
                <c:pt idx="450">
                  <c:v>2020/4/12 18:00:00</c:v>
                </c:pt>
                <c:pt idx="451">
                  <c:v>2020/4/12 19:00:00</c:v>
                </c:pt>
                <c:pt idx="452">
                  <c:v>2020/4/12 20:00:00</c:v>
                </c:pt>
                <c:pt idx="453">
                  <c:v>2020/4/12 21:00:00</c:v>
                </c:pt>
                <c:pt idx="454">
                  <c:v>2020/4/12 22:00:00</c:v>
                </c:pt>
                <c:pt idx="455">
                  <c:v>2020/4/12 23:00:00</c:v>
                </c:pt>
                <c:pt idx="456">
                  <c:v>2020/4/13 0:00:00</c:v>
                </c:pt>
                <c:pt idx="457">
                  <c:v>2020/4/13 1:00:00</c:v>
                </c:pt>
                <c:pt idx="458">
                  <c:v>2020/4/13 2:00:00</c:v>
                </c:pt>
                <c:pt idx="459">
                  <c:v>2020/4/13 3:00:00</c:v>
                </c:pt>
                <c:pt idx="460">
                  <c:v>2020/4/13 4:00:00</c:v>
                </c:pt>
                <c:pt idx="461">
                  <c:v>2020/4/13 5:00:00</c:v>
                </c:pt>
                <c:pt idx="462">
                  <c:v>2020/4/13 6:00:00</c:v>
                </c:pt>
                <c:pt idx="463">
                  <c:v>2020/4/13 7:00:00</c:v>
                </c:pt>
                <c:pt idx="464">
                  <c:v>2020/4/13 8:00:00</c:v>
                </c:pt>
                <c:pt idx="465">
                  <c:v>2020/4/13 9:00:00</c:v>
                </c:pt>
                <c:pt idx="466">
                  <c:v>2020/4/13 10:00:00</c:v>
                </c:pt>
                <c:pt idx="467">
                  <c:v>2020/4/13 11:00:00</c:v>
                </c:pt>
                <c:pt idx="468">
                  <c:v>2020/4/13 12:00:00</c:v>
                </c:pt>
                <c:pt idx="469">
                  <c:v>2020/4/13 13:00:00</c:v>
                </c:pt>
                <c:pt idx="470">
                  <c:v>2020/4/13 14:00:00</c:v>
                </c:pt>
                <c:pt idx="471">
                  <c:v>2020/4/13 15:00:00</c:v>
                </c:pt>
                <c:pt idx="472">
                  <c:v>2020/4/13 16:00:00</c:v>
                </c:pt>
                <c:pt idx="473">
                  <c:v>2020/4/13 17:00:00</c:v>
                </c:pt>
                <c:pt idx="474">
                  <c:v>2020/4/13 18:00:00</c:v>
                </c:pt>
                <c:pt idx="475">
                  <c:v>2020/4/13 19:00:00</c:v>
                </c:pt>
                <c:pt idx="476">
                  <c:v>2020/4/13 20:00:00</c:v>
                </c:pt>
                <c:pt idx="477">
                  <c:v>2020/4/13 21:00:00</c:v>
                </c:pt>
                <c:pt idx="478">
                  <c:v>2020/4/13 22:00:00</c:v>
                </c:pt>
                <c:pt idx="479">
                  <c:v>2020/4/13 23:00:00</c:v>
                </c:pt>
                <c:pt idx="480">
                  <c:v>2020/4/14 0:00:00</c:v>
                </c:pt>
                <c:pt idx="481">
                  <c:v>2020/4/14 1:00:00</c:v>
                </c:pt>
                <c:pt idx="482">
                  <c:v>2020/4/14 2:00:00</c:v>
                </c:pt>
                <c:pt idx="483">
                  <c:v>2020/4/14 3:00:00</c:v>
                </c:pt>
                <c:pt idx="484">
                  <c:v>2020/4/14 4:00:00</c:v>
                </c:pt>
                <c:pt idx="485">
                  <c:v>2020/4/14 5:00:00</c:v>
                </c:pt>
                <c:pt idx="486">
                  <c:v>2020/4/14 6:00:00</c:v>
                </c:pt>
                <c:pt idx="487">
                  <c:v>2020/4/14 7:00:00</c:v>
                </c:pt>
                <c:pt idx="488">
                  <c:v>2020/4/14 8:00:00</c:v>
                </c:pt>
                <c:pt idx="489">
                  <c:v>2020/4/14 9:00:00</c:v>
                </c:pt>
                <c:pt idx="490">
                  <c:v>2020/4/14 10:00:00</c:v>
                </c:pt>
                <c:pt idx="491">
                  <c:v>2020/4/14 11:00:00</c:v>
                </c:pt>
                <c:pt idx="492">
                  <c:v>2020/4/14 12:00:00</c:v>
                </c:pt>
                <c:pt idx="493">
                  <c:v>2020/4/14 13:00:00</c:v>
                </c:pt>
                <c:pt idx="494">
                  <c:v>2020/4/14 14:00:00</c:v>
                </c:pt>
                <c:pt idx="495">
                  <c:v>2020/4/14 15:00:00</c:v>
                </c:pt>
                <c:pt idx="496">
                  <c:v>2020/4/14 16:00:00</c:v>
                </c:pt>
                <c:pt idx="497">
                  <c:v>2020/4/14 17:00:00</c:v>
                </c:pt>
                <c:pt idx="498">
                  <c:v>2020/4/14 18:00:00</c:v>
                </c:pt>
                <c:pt idx="499">
                  <c:v>2020/4/14 19:00:00</c:v>
                </c:pt>
                <c:pt idx="500">
                  <c:v>2020/4/14 20:00:00</c:v>
                </c:pt>
                <c:pt idx="501">
                  <c:v>2020/4/14 21:00:00</c:v>
                </c:pt>
                <c:pt idx="502">
                  <c:v>2020/4/14 22:00:00</c:v>
                </c:pt>
                <c:pt idx="503">
                  <c:v>2020/4/14 23:00:00</c:v>
                </c:pt>
                <c:pt idx="504">
                  <c:v>2020/4/15 0:00:00</c:v>
                </c:pt>
                <c:pt idx="505">
                  <c:v>2020/4/15 1:00:00</c:v>
                </c:pt>
                <c:pt idx="506">
                  <c:v>2020/4/15 2:00:00</c:v>
                </c:pt>
                <c:pt idx="507">
                  <c:v>2020/4/15 3:00:00</c:v>
                </c:pt>
                <c:pt idx="508">
                  <c:v>2020/4/15 4:00:00</c:v>
                </c:pt>
                <c:pt idx="509">
                  <c:v>2020/4/15 5:00:00</c:v>
                </c:pt>
                <c:pt idx="510">
                  <c:v>2020/4/15 6:00:00</c:v>
                </c:pt>
                <c:pt idx="511">
                  <c:v>2020/4/15 7:00:00</c:v>
                </c:pt>
                <c:pt idx="512">
                  <c:v>2020/4/15 8:00:00</c:v>
                </c:pt>
                <c:pt idx="513">
                  <c:v>2020/4/15 9:00:00</c:v>
                </c:pt>
                <c:pt idx="514">
                  <c:v>2020/4/15 10:00:00</c:v>
                </c:pt>
                <c:pt idx="515">
                  <c:v>2020/4/15 11:00:00</c:v>
                </c:pt>
                <c:pt idx="516">
                  <c:v>2020/4/15 12:00:00</c:v>
                </c:pt>
                <c:pt idx="517">
                  <c:v>2020/4/15 13:00:00</c:v>
                </c:pt>
                <c:pt idx="518">
                  <c:v>2020/4/15 14:00:00</c:v>
                </c:pt>
                <c:pt idx="519">
                  <c:v>2020/4/15 15:00:00</c:v>
                </c:pt>
                <c:pt idx="520">
                  <c:v>2020/4/15 16:00:00</c:v>
                </c:pt>
                <c:pt idx="521">
                  <c:v>2020/4/15 17:00:00</c:v>
                </c:pt>
                <c:pt idx="522">
                  <c:v>2020/4/15 18:00:00</c:v>
                </c:pt>
                <c:pt idx="523">
                  <c:v>2020/4/15 19:00:00</c:v>
                </c:pt>
                <c:pt idx="524">
                  <c:v>2020/4/15 20:00:00</c:v>
                </c:pt>
                <c:pt idx="525">
                  <c:v>2020/4/15 21:00:00</c:v>
                </c:pt>
                <c:pt idx="526">
                  <c:v>2020/4/15 22:00:00</c:v>
                </c:pt>
                <c:pt idx="527">
                  <c:v>2020/4/15 23:00:00</c:v>
                </c:pt>
                <c:pt idx="528">
                  <c:v>2020/4/16 0:00:00</c:v>
                </c:pt>
                <c:pt idx="529">
                  <c:v>2020/4/16 1:00:00</c:v>
                </c:pt>
                <c:pt idx="530">
                  <c:v>2020/4/16 2:00:00</c:v>
                </c:pt>
                <c:pt idx="531">
                  <c:v>2020/4/16 3:00:00</c:v>
                </c:pt>
                <c:pt idx="532">
                  <c:v>2020/4/16 4:00:00</c:v>
                </c:pt>
                <c:pt idx="533">
                  <c:v>2020/4/16 5:00:00</c:v>
                </c:pt>
                <c:pt idx="534">
                  <c:v>2020/4/16 6:00:00</c:v>
                </c:pt>
                <c:pt idx="535">
                  <c:v>2020/4/16 7:00:00</c:v>
                </c:pt>
                <c:pt idx="536">
                  <c:v>2020/4/16 8:00:00</c:v>
                </c:pt>
                <c:pt idx="537">
                  <c:v>2020/4/16 9:00:00</c:v>
                </c:pt>
                <c:pt idx="538">
                  <c:v>2020/4/16 10:00:00</c:v>
                </c:pt>
                <c:pt idx="539">
                  <c:v>2020/4/16 11:00:00</c:v>
                </c:pt>
                <c:pt idx="540">
                  <c:v>2020/4/16 12:00:00</c:v>
                </c:pt>
                <c:pt idx="541">
                  <c:v>2020/4/16 13:00:00</c:v>
                </c:pt>
                <c:pt idx="542">
                  <c:v>2020/4/16 14:00:00</c:v>
                </c:pt>
                <c:pt idx="543">
                  <c:v>2020/4/16 15:00:00</c:v>
                </c:pt>
                <c:pt idx="544">
                  <c:v>2020/4/16 16:00:00</c:v>
                </c:pt>
                <c:pt idx="545">
                  <c:v>2020/4/16 17:00:00</c:v>
                </c:pt>
                <c:pt idx="546">
                  <c:v>2020/4/16 18:00:00</c:v>
                </c:pt>
                <c:pt idx="547">
                  <c:v>2020/4/16 19:00:00</c:v>
                </c:pt>
                <c:pt idx="548">
                  <c:v>2020/4/16 20:00:00</c:v>
                </c:pt>
                <c:pt idx="549">
                  <c:v>2020/4/16 21:00:00</c:v>
                </c:pt>
                <c:pt idx="550">
                  <c:v>2020/4/16 22:00:00</c:v>
                </c:pt>
                <c:pt idx="551">
                  <c:v>2020/4/16 23:00:00</c:v>
                </c:pt>
                <c:pt idx="552">
                  <c:v>2020/4/17 0:00:00</c:v>
                </c:pt>
                <c:pt idx="553">
                  <c:v>2020/4/17 1:00:00</c:v>
                </c:pt>
                <c:pt idx="554">
                  <c:v>2020/4/17 2:00:00</c:v>
                </c:pt>
                <c:pt idx="555">
                  <c:v>2020/4/17 3:00:00</c:v>
                </c:pt>
                <c:pt idx="556">
                  <c:v>2020/4/17 4:00:00</c:v>
                </c:pt>
                <c:pt idx="557">
                  <c:v>2020/4/17 5:00:00</c:v>
                </c:pt>
                <c:pt idx="558">
                  <c:v>2020/4/17 6:00:00</c:v>
                </c:pt>
                <c:pt idx="559">
                  <c:v>2020/4/17 7:00:00</c:v>
                </c:pt>
                <c:pt idx="560">
                  <c:v>2020/4/17 8:00:00</c:v>
                </c:pt>
                <c:pt idx="561">
                  <c:v>2020/4/17 9:00:00</c:v>
                </c:pt>
                <c:pt idx="562">
                  <c:v>2020/4/17 10:00:00</c:v>
                </c:pt>
                <c:pt idx="563">
                  <c:v>2020/4/17 11:00:00</c:v>
                </c:pt>
                <c:pt idx="564">
                  <c:v>2020/4/17 12:00:00</c:v>
                </c:pt>
                <c:pt idx="565">
                  <c:v>2020/4/17 13:00:00</c:v>
                </c:pt>
                <c:pt idx="566">
                  <c:v>2020/4/17 14:00:00</c:v>
                </c:pt>
                <c:pt idx="567">
                  <c:v>2020/4/17 15:00:00</c:v>
                </c:pt>
                <c:pt idx="568">
                  <c:v>2020/4/17 16:00:00</c:v>
                </c:pt>
                <c:pt idx="569">
                  <c:v>2020/4/17 17:00:00</c:v>
                </c:pt>
                <c:pt idx="570">
                  <c:v>2020/4/17 18:00:00</c:v>
                </c:pt>
                <c:pt idx="571">
                  <c:v>2020/4/17 19:00:00</c:v>
                </c:pt>
                <c:pt idx="572">
                  <c:v>2020/4/17 20:00:00</c:v>
                </c:pt>
                <c:pt idx="573">
                  <c:v>2020/4/17 21:00:00</c:v>
                </c:pt>
                <c:pt idx="574">
                  <c:v>2020/4/17 22:00:00</c:v>
                </c:pt>
                <c:pt idx="575">
                  <c:v>2020/4/17 23:00:00</c:v>
                </c:pt>
                <c:pt idx="576">
                  <c:v>2020/4/18 0:00:00</c:v>
                </c:pt>
                <c:pt idx="577">
                  <c:v>2020/4/18 1:00:00</c:v>
                </c:pt>
                <c:pt idx="578">
                  <c:v>2020/4/18 2:00:00</c:v>
                </c:pt>
                <c:pt idx="579">
                  <c:v>2020/4/18 3:00:00</c:v>
                </c:pt>
                <c:pt idx="580">
                  <c:v>2020/4/18 4:00:00</c:v>
                </c:pt>
                <c:pt idx="581">
                  <c:v>2020/4/18 5:00:00</c:v>
                </c:pt>
                <c:pt idx="582">
                  <c:v>2020/4/18 6:00:00</c:v>
                </c:pt>
                <c:pt idx="583">
                  <c:v>2020/4/18 7:00:00</c:v>
                </c:pt>
                <c:pt idx="584">
                  <c:v>2020/4/18 8:00:00</c:v>
                </c:pt>
                <c:pt idx="585">
                  <c:v>2020/4/18 9:00:00</c:v>
                </c:pt>
                <c:pt idx="586">
                  <c:v>2020/4/18 10:00:00</c:v>
                </c:pt>
                <c:pt idx="587">
                  <c:v>2020/4/18 11:00:00</c:v>
                </c:pt>
                <c:pt idx="588">
                  <c:v>2020/4/18 12:00:00</c:v>
                </c:pt>
                <c:pt idx="589">
                  <c:v>2020/4/18 13:00:00</c:v>
                </c:pt>
                <c:pt idx="590">
                  <c:v>2020/4/18 14:00:00</c:v>
                </c:pt>
                <c:pt idx="591">
                  <c:v>2020/4/18 15:00:00</c:v>
                </c:pt>
                <c:pt idx="592">
                  <c:v>2020/4/18 16:00:00</c:v>
                </c:pt>
                <c:pt idx="593">
                  <c:v>2020/4/18 17:00:00</c:v>
                </c:pt>
                <c:pt idx="594">
                  <c:v>2020/4/18 18:00:00</c:v>
                </c:pt>
                <c:pt idx="595">
                  <c:v>2020/4/18 19:00:00</c:v>
                </c:pt>
                <c:pt idx="596">
                  <c:v>2020/4/18 20:00:00</c:v>
                </c:pt>
                <c:pt idx="597">
                  <c:v>2020/4/18 21:00:00</c:v>
                </c:pt>
                <c:pt idx="598">
                  <c:v>2020/4/18 22:00:00</c:v>
                </c:pt>
                <c:pt idx="599">
                  <c:v>2020/4/18 23:00:00</c:v>
                </c:pt>
                <c:pt idx="600">
                  <c:v>2020/4/19 0:00:00</c:v>
                </c:pt>
                <c:pt idx="601">
                  <c:v>2020/4/19 1:00:00</c:v>
                </c:pt>
                <c:pt idx="602">
                  <c:v>2020/4/19 2:00:00</c:v>
                </c:pt>
                <c:pt idx="603">
                  <c:v>2020/4/19 3:00:00</c:v>
                </c:pt>
                <c:pt idx="604">
                  <c:v>2020/4/19 4:00:00</c:v>
                </c:pt>
                <c:pt idx="605">
                  <c:v>2020/4/19 5:00:00</c:v>
                </c:pt>
                <c:pt idx="606">
                  <c:v>2020/4/19 6:00:00</c:v>
                </c:pt>
                <c:pt idx="607">
                  <c:v>2020/4/19 7:00:00</c:v>
                </c:pt>
                <c:pt idx="608">
                  <c:v>2020/4/19 8:00:00</c:v>
                </c:pt>
                <c:pt idx="609">
                  <c:v>2020/4/19 9:00:00</c:v>
                </c:pt>
                <c:pt idx="610">
                  <c:v>2020/4/19 10:00:00</c:v>
                </c:pt>
                <c:pt idx="611">
                  <c:v>2020/4/19 11:00:00</c:v>
                </c:pt>
                <c:pt idx="612">
                  <c:v>2020/4/19 12:00:00</c:v>
                </c:pt>
                <c:pt idx="613">
                  <c:v>2020/4/19 13:00:00</c:v>
                </c:pt>
                <c:pt idx="614">
                  <c:v>2020/4/19 14:00:00</c:v>
                </c:pt>
                <c:pt idx="615">
                  <c:v>2020/4/19 15:00:00</c:v>
                </c:pt>
                <c:pt idx="616">
                  <c:v>2020/4/19 16:00:00</c:v>
                </c:pt>
                <c:pt idx="617">
                  <c:v>2020/4/19 17:00:00</c:v>
                </c:pt>
                <c:pt idx="618">
                  <c:v>2020/4/19 18:00:00</c:v>
                </c:pt>
                <c:pt idx="619">
                  <c:v>2020/4/19 19:00:00</c:v>
                </c:pt>
                <c:pt idx="620">
                  <c:v>2020/4/19 20:00:00</c:v>
                </c:pt>
                <c:pt idx="621">
                  <c:v>2020/4/19 21:00:00</c:v>
                </c:pt>
                <c:pt idx="622">
                  <c:v>2020/4/19 22:00:00</c:v>
                </c:pt>
                <c:pt idx="623">
                  <c:v>2020/4/19 23:00:00</c:v>
                </c:pt>
                <c:pt idx="624">
                  <c:v>2020/4/20 0:00:00</c:v>
                </c:pt>
                <c:pt idx="625">
                  <c:v>2020/4/20 1:00:00</c:v>
                </c:pt>
                <c:pt idx="626">
                  <c:v>2020/4/20 2:00:00</c:v>
                </c:pt>
                <c:pt idx="627">
                  <c:v>2020/4/20 3:00:00</c:v>
                </c:pt>
                <c:pt idx="628">
                  <c:v>2020/4/20 4:00:00</c:v>
                </c:pt>
                <c:pt idx="629">
                  <c:v>2020/4/20 5:00:00</c:v>
                </c:pt>
                <c:pt idx="630">
                  <c:v>2020/4/20 6:00:00</c:v>
                </c:pt>
                <c:pt idx="631">
                  <c:v>2020/4/20 7:00:00</c:v>
                </c:pt>
                <c:pt idx="632">
                  <c:v>2020/4/20 8:00:00</c:v>
                </c:pt>
                <c:pt idx="633">
                  <c:v>2020/4/20 9:00:00</c:v>
                </c:pt>
                <c:pt idx="634">
                  <c:v>2020/4/20 10:00:00</c:v>
                </c:pt>
                <c:pt idx="635">
                  <c:v>2020/4/20 11:00:00</c:v>
                </c:pt>
                <c:pt idx="636">
                  <c:v>2020/4/20 12:00:00</c:v>
                </c:pt>
                <c:pt idx="637">
                  <c:v>2020/4/20 13:00:00</c:v>
                </c:pt>
                <c:pt idx="638">
                  <c:v>2020/4/20 14:00:00</c:v>
                </c:pt>
                <c:pt idx="639">
                  <c:v>2020/4/20 15:00:00</c:v>
                </c:pt>
                <c:pt idx="640">
                  <c:v>2020/4/20 16:00:00</c:v>
                </c:pt>
                <c:pt idx="641">
                  <c:v>2020/4/20 17:00:00</c:v>
                </c:pt>
                <c:pt idx="642">
                  <c:v>2020/4/20 18:00:00</c:v>
                </c:pt>
                <c:pt idx="643">
                  <c:v>2020/4/20 19:00:00</c:v>
                </c:pt>
                <c:pt idx="644">
                  <c:v>2020/4/20 20:00:00</c:v>
                </c:pt>
                <c:pt idx="645">
                  <c:v>2020/4/20 21:00:00</c:v>
                </c:pt>
                <c:pt idx="646">
                  <c:v>2020/4/20 22:00:00</c:v>
                </c:pt>
                <c:pt idx="647">
                  <c:v>2020/4/20 23:00:00</c:v>
                </c:pt>
                <c:pt idx="648">
                  <c:v>2020/4/21 0:00:00</c:v>
                </c:pt>
                <c:pt idx="649">
                  <c:v>2020/4/21 1:00:00</c:v>
                </c:pt>
                <c:pt idx="650">
                  <c:v>2020/4/21 2:00:00</c:v>
                </c:pt>
                <c:pt idx="651">
                  <c:v>2020/4/21 3:00:00</c:v>
                </c:pt>
                <c:pt idx="652">
                  <c:v>2020/4/21 4:00:00</c:v>
                </c:pt>
                <c:pt idx="653">
                  <c:v>2020/4/21 5:00:00</c:v>
                </c:pt>
                <c:pt idx="654">
                  <c:v>2020/4/21 6:00:00</c:v>
                </c:pt>
                <c:pt idx="655">
                  <c:v>2020/4/21 7:00:00</c:v>
                </c:pt>
                <c:pt idx="656">
                  <c:v>2020/4/21 8:00:00</c:v>
                </c:pt>
                <c:pt idx="657">
                  <c:v>2020/4/21 9:00:00</c:v>
                </c:pt>
                <c:pt idx="658">
                  <c:v>2020/4/21 10:00:00</c:v>
                </c:pt>
                <c:pt idx="659">
                  <c:v>2020/4/21 11:00:00</c:v>
                </c:pt>
                <c:pt idx="660">
                  <c:v>2020/4/21 12:00:00</c:v>
                </c:pt>
                <c:pt idx="661">
                  <c:v>2020/4/21 13:00:00</c:v>
                </c:pt>
                <c:pt idx="662">
                  <c:v>2020/4/21 14:00:00</c:v>
                </c:pt>
                <c:pt idx="663">
                  <c:v>2020/4/21 15:00:00</c:v>
                </c:pt>
                <c:pt idx="664">
                  <c:v>2020/4/21 16:00:00</c:v>
                </c:pt>
                <c:pt idx="665">
                  <c:v>2020/4/21 17:00:00</c:v>
                </c:pt>
                <c:pt idx="666">
                  <c:v>2020/4/21 18:00:00</c:v>
                </c:pt>
                <c:pt idx="667">
                  <c:v>2020/4/21 19:00:00</c:v>
                </c:pt>
                <c:pt idx="668">
                  <c:v>2020/4/21 20:00:00</c:v>
                </c:pt>
                <c:pt idx="669">
                  <c:v>2020/4/21 21:00:00</c:v>
                </c:pt>
                <c:pt idx="670">
                  <c:v>2020/4/21 22:00:00</c:v>
                </c:pt>
                <c:pt idx="671">
                  <c:v>2020/4/21 23:00:00</c:v>
                </c:pt>
                <c:pt idx="672">
                  <c:v>2020/4/22 0:00:00</c:v>
                </c:pt>
                <c:pt idx="673">
                  <c:v>2020/4/22 1:00:00</c:v>
                </c:pt>
                <c:pt idx="674">
                  <c:v>2020/4/22 2:00:00</c:v>
                </c:pt>
                <c:pt idx="675">
                  <c:v>2020/4/22 3:00:00</c:v>
                </c:pt>
                <c:pt idx="676">
                  <c:v>2020/4/22 4:00:00</c:v>
                </c:pt>
                <c:pt idx="677">
                  <c:v>2020/4/22 5:00:00</c:v>
                </c:pt>
                <c:pt idx="678">
                  <c:v>2020/4/22 6:00:00</c:v>
                </c:pt>
                <c:pt idx="679">
                  <c:v>2020/4/22 7:00:00</c:v>
                </c:pt>
                <c:pt idx="680">
                  <c:v>2020/4/22 8:00:00</c:v>
                </c:pt>
                <c:pt idx="681">
                  <c:v>2020/4/22 9:00:00</c:v>
                </c:pt>
                <c:pt idx="682">
                  <c:v>2020/4/22 10:00:00</c:v>
                </c:pt>
                <c:pt idx="683">
                  <c:v>2020/4/22 11:00:00</c:v>
                </c:pt>
                <c:pt idx="684">
                  <c:v>2020/4/22 12:00:00</c:v>
                </c:pt>
                <c:pt idx="685">
                  <c:v>2020/4/22 13:00:00</c:v>
                </c:pt>
                <c:pt idx="686">
                  <c:v>2020/4/22 14:00:00</c:v>
                </c:pt>
                <c:pt idx="687">
                  <c:v>2020/4/22 15:00:00</c:v>
                </c:pt>
                <c:pt idx="688">
                  <c:v>2020/4/22 16:00:00</c:v>
                </c:pt>
                <c:pt idx="689">
                  <c:v>2020/4/22 17:00:00</c:v>
                </c:pt>
                <c:pt idx="690">
                  <c:v>2020/4/22 18:00:00</c:v>
                </c:pt>
                <c:pt idx="691">
                  <c:v>2020/4/22 19:00:00</c:v>
                </c:pt>
                <c:pt idx="692">
                  <c:v>2020/4/22 20:00:00</c:v>
                </c:pt>
                <c:pt idx="693">
                  <c:v>2020/4/22 21:00:00</c:v>
                </c:pt>
                <c:pt idx="694">
                  <c:v>2020/4/22 22:00:00</c:v>
                </c:pt>
                <c:pt idx="695">
                  <c:v>2020/4/22 23:00:00</c:v>
                </c:pt>
                <c:pt idx="696">
                  <c:v>2020/4/23 0:00:00</c:v>
                </c:pt>
                <c:pt idx="697">
                  <c:v>2020/4/23 1:00:00</c:v>
                </c:pt>
                <c:pt idx="698">
                  <c:v>2020/4/23 2:00:00</c:v>
                </c:pt>
                <c:pt idx="699">
                  <c:v>2020/4/23 3:00:00</c:v>
                </c:pt>
                <c:pt idx="700">
                  <c:v>2020/4/23 4:00:00</c:v>
                </c:pt>
                <c:pt idx="701">
                  <c:v>2020/4/23 5:00:00</c:v>
                </c:pt>
                <c:pt idx="702">
                  <c:v>2020/4/23 6:00:00</c:v>
                </c:pt>
                <c:pt idx="703">
                  <c:v>2020/4/23 7:00:00</c:v>
                </c:pt>
                <c:pt idx="704">
                  <c:v>2020/4/23 8:00:00</c:v>
                </c:pt>
                <c:pt idx="705">
                  <c:v>2020/4/23 9:00:00</c:v>
                </c:pt>
                <c:pt idx="706">
                  <c:v>2020/4/23 10:00:00</c:v>
                </c:pt>
                <c:pt idx="707">
                  <c:v>2020/4/23 11:00:00</c:v>
                </c:pt>
                <c:pt idx="708">
                  <c:v>2020/4/23 12:00:00</c:v>
                </c:pt>
                <c:pt idx="709">
                  <c:v>2020/4/23 13:00:00</c:v>
                </c:pt>
                <c:pt idx="710">
                  <c:v>2020/4/23 14:00:00</c:v>
                </c:pt>
                <c:pt idx="711">
                  <c:v>2020/4/23 15:00:00</c:v>
                </c:pt>
                <c:pt idx="712">
                  <c:v>2020/4/23 16:00:00</c:v>
                </c:pt>
                <c:pt idx="713">
                  <c:v>2020/4/23 17:00:00</c:v>
                </c:pt>
                <c:pt idx="714">
                  <c:v>2020/4/23 18:00:00</c:v>
                </c:pt>
                <c:pt idx="715">
                  <c:v>2020/4/23 19:00:00</c:v>
                </c:pt>
                <c:pt idx="716">
                  <c:v>2020/4/23 20:00:00</c:v>
                </c:pt>
                <c:pt idx="717">
                  <c:v>2020/4/23 21:00:00</c:v>
                </c:pt>
                <c:pt idx="718">
                  <c:v>2020/4/23 22:00:00</c:v>
                </c:pt>
                <c:pt idx="719">
                  <c:v>2020/4/23 23:00:00</c:v>
                </c:pt>
                <c:pt idx="720">
                  <c:v>2020/4/24 0:00:00</c:v>
                </c:pt>
                <c:pt idx="721">
                  <c:v>2020/4/24 1:00:00</c:v>
                </c:pt>
                <c:pt idx="722">
                  <c:v>2020/4/24 2:00:00</c:v>
                </c:pt>
                <c:pt idx="723">
                  <c:v>2020/4/24 3:00:00</c:v>
                </c:pt>
                <c:pt idx="724">
                  <c:v>2020/4/24 4:00:00</c:v>
                </c:pt>
                <c:pt idx="725">
                  <c:v>2020/4/24 5:00:00</c:v>
                </c:pt>
                <c:pt idx="726">
                  <c:v>2020/4/24 6:00:00</c:v>
                </c:pt>
                <c:pt idx="727">
                  <c:v>2020/4/24 7:00:00</c:v>
                </c:pt>
                <c:pt idx="728">
                  <c:v>2020/4/24 8:00:00</c:v>
                </c:pt>
                <c:pt idx="729">
                  <c:v>2020/4/24 9:00:00</c:v>
                </c:pt>
                <c:pt idx="730">
                  <c:v>2020/4/24 10:00:00</c:v>
                </c:pt>
                <c:pt idx="731">
                  <c:v>2020/4/24 11:00:00</c:v>
                </c:pt>
                <c:pt idx="732">
                  <c:v>2020/4/24 12:00:00</c:v>
                </c:pt>
                <c:pt idx="733">
                  <c:v>2020/4/24 13:00:00</c:v>
                </c:pt>
                <c:pt idx="734">
                  <c:v>2020/4/24 14:00:00</c:v>
                </c:pt>
                <c:pt idx="735">
                  <c:v>2020/4/24 15:00:00</c:v>
                </c:pt>
                <c:pt idx="736">
                  <c:v>2020/4/24 16:00:00</c:v>
                </c:pt>
                <c:pt idx="737">
                  <c:v>2020/4/24 17:00:00</c:v>
                </c:pt>
                <c:pt idx="738">
                  <c:v>2020/4/24 18:00:00</c:v>
                </c:pt>
                <c:pt idx="739">
                  <c:v>2020/4/24 19:00:00</c:v>
                </c:pt>
                <c:pt idx="740">
                  <c:v>2020/4/24 20:00:00</c:v>
                </c:pt>
                <c:pt idx="741">
                  <c:v>2020/4/24 21:00:00</c:v>
                </c:pt>
                <c:pt idx="742">
                  <c:v>2020/4/24 22:00:00</c:v>
                </c:pt>
                <c:pt idx="743">
                  <c:v>2020/4/24 23:00:00</c:v>
                </c:pt>
                <c:pt idx="744">
                  <c:v>2020/4/25 0:00:00</c:v>
                </c:pt>
                <c:pt idx="745">
                  <c:v>2020/4/25 1:00:00</c:v>
                </c:pt>
                <c:pt idx="746">
                  <c:v>2020/4/25 2:00:00</c:v>
                </c:pt>
                <c:pt idx="747">
                  <c:v>2020/4/25 3:00:00</c:v>
                </c:pt>
                <c:pt idx="748">
                  <c:v>2020/4/25 4:00:00</c:v>
                </c:pt>
                <c:pt idx="749">
                  <c:v>2020/4/25 5:00:00</c:v>
                </c:pt>
                <c:pt idx="750">
                  <c:v>2020/4/25 6:00:00</c:v>
                </c:pt>
                <c:pt idx="751">
                  <c:v>2020/4/25 7:00:00</c:v>
                </c:pt>
                <c:pt idx="752">
                  <c:v>2020/4/25 8:00:00</c:v>
                </c:pt>
                <c:pt idx="753">
                  <c:v>2020/4/25 9:00:00</c:v>
                </c:pt>
                <c:pt idx="754">
                  <c:v>2020/4/25 10:00:00</c:v>
                </c:pt>
                <c:pt idx="755">
                  <c:v>2020/4/25 11:00:00</c:v>
                </c:pt>
                <c:pt idx="756">
                  <c:v>2020/4/25 12:00:00</c:v>
                </c:pt>
                <c:pt idx="757">
                  <c:v>2020/4/25 13:00:00</c:v>
                </c:pt>
                <c:pt idx="758">
                  <c:v>2020/4/25 14:00:00</c:v>
                </c:pt>
                <c:pt idx="759">
                  <c:v>2020/4/25 15:00:00</c:v>
                </c:pt>
                <c:pt idx="760">
                  <c:v>2020/4/25 16:00:00</c:v>
                </c:pt>
                <c:pt idx="761">
                  <c:v>2020/4/25 17:00:00</c:v>
                </c:pt>
                <c:pt idx="762">
                  <c:v>2020/4/25 18:00:00</c:v>
                </c:pt>
                <c:pt idx="763">
                  <c:v>2020/4/25 19:00:00</c:v>
                </c:pt>
                <c:pt idx="764">
                  <c:v>2020/4/25 20:00:00</c:v>
                </c:pt>
                <c:pt idx="765">
                  <c:v>2020/4/25 21:00:00</c:v>
                </c:pt>
                <c:pt idx="766">
                  <c:v>2020/4/25 22:00:00</c:v>
                </c:pt>
                <c:pt idx="767">
                  <c:v>2020/4/25 23:00:00</c:v>
                </c:pt>
                <c:pt idx="768">
                  <c:v>2020/4/26 0:00:00</c:v>
                </c:pt>
                <c:pt idx="769">
                  <c:v>2020/4/26 1:00:00</c:v>
                </c:pt>
                <c:pt idx="770">
                  <c:v>2020/4/26 2:00:00</c:v>
                </c:pt>
                <c:pt idx="771">
                  <c:v>2020/4/26 3:00:00</c:v>
                </c:pt>
                <c:pt idx="772">
                  <c:v>2020/4/26 4:00:00</c:v>
                </c:pt>
                <c:pt idx="773">
                  <c:v>2020/4/26 5:00:00</c:v>
                </c:pt>
                <c:pt idx="774">
                  <c:v>2020/4/26 6:00:00</c:v>
                </c:pt>
                <c:pt idx="775">
                  <c:v>2020/4/26 7:00:00</c:v>
                </c:pt>
                <c:pt idx="776">
                  <c:v>2020/4/26 8:00:00</c:v>
                </c:pt>
                <c:pt idx="777">
                  <c:v>2020/4/26 9:00:00</c:v>
                </c:pt>
                <c:pt idx="778">
                  <c:v>2020/4/26 10:00:00</c:v>
                </c:pt>
                <c:pt idx="779">
                  <c:v>2020/4/26 11:00:00</c:v>
                </c:pt>
                <c:pt idx="780">
                  <c:v>2020/4/26 12:00:00</c:v>
                </c:pt>
                <c:pt idx="781">
                  <c:v>2020/4/26 13:00:00</c:v>
                </c:pt>
                <c:pt idx="782">
                  <c:v>2020/4/26 14:00:00</c:v>
                </c:pt>
                <c:pt idx="783">
                  <c:v>2020/4/26 15:00:00</c:v>
                </c:pt>
                <c:pt idx="784">
                  <c:v>2020/4/26 16:00:00</c:v>
                </c:pt>
                <c:pt idx="785">
                  <c:v>2020/4/26 17:00:00</c:v>
                </c:pt>
                <c:pt idx="786">
                  <c:v>2020/4/26 18:00:00</c:v>
                </c:pt>
                <c:pt idx="787">
                  <c:v>2020/4/26 19:00:00</c:v>
                </c:pt>
                <c:pt idx="788">
                  <c:v>2020/4/26 20:00:00</c:v>
                </c:pt>
                <c:pt idx="789">
                  <c:v>2020/4/26 21:00:00</c:v>
                </c:pt>
                <c:pt idx="790">
                  <c:v>2020/4/26 22:00:00</c:v>
                </c:pt>
                <c:pt idx="791">
                  <c:v>2020/4/26 23:00:00</c:v>
                </c:pt>
                <c:pt idx="792">
                  <c:v>2020/4/27 0:00:00</c:v>
                </c:pt>
                <c:pt idx="793">
                  <c:v>2020/4/27 1:00:00</c:v>
                </c:pt>
                <c:pt idx="794">
                  <c:v>2020/4/27 2:00:00</c:v>
                </c:pt>
                <c:pt idx="795">
                  <c:v>2020/4/27 3:00:00</c:v>
                </c:pt>
                <c:pt idx="796">
                  <c:v>2020/4/27 4:00:00</c:v>
                </c:pt>
                <c:pt idx="797">
                  <c:v>2020/4/27 5:00:00</c:v>
                </c:pt>
                <c:pt idx="798">
                  <c:v>2020/4/27 6:00:00</c:v>
                </c:pt>
                <c:pt idx="799">
                  <c:v>2020/4/27 7:00:00</c:v>
                </c:pt>
                <c:pt idx="800">
                  <c:v>2020/4/27 8:00:00</c:v>
                </c:pt>
                <c:pt idx="801">
                  <c:v>2020/4/27 9:00:00</c:v>
                </c:pt>
                <c:pt idx="802">
                  <c:v>2020/4/27 10:00:00</c:v>
                </c:pt>
                <c:pt idx="803">
                  <c:v>2020/4/27 11:00:00</c:v>
                </c:pt>
                <c:pt idx="804">
                  <c:v>2020/4/27 12:00:00</c:v>
                </c:pt>
                <c:pt idx="805">
                  <c:v>2020/4/27 13:00:00</c:v>
                </c:pt>
                <c:pt idx="806">
                  <c:v>2020/4/27 14:00:00</c:v>
                </c:pt>
                <c:pt idx="807">
                  <c:v>2020/4/27 15:00:00</c:v>
                </c:pt>
                <c:pt idx="808">
                  <c:v>2020/4/27 16:00:00</c:v>
                </c:pt>
                <c:pt idx="809">
                  <c:v>2020/4/27 17:00:00</c:v>
                </c:pt>
                <c:pt idx="810">
                  <c:v>2020/4/27 18:00:00</c:v>
                </c:pt>
                <c:pt idx="811">
                  <c:v>2020/4/27 19:00:00</c:v>
                </c:pt>
                <c:pt idx="812">
                  <c:v>2020/4/27 20:00:00</c:v>
                </c:pt>
                <c:pt idx="813">
                  <c:v>2020/4/27 21:00:00</c:v>
                </c:pt>
                <c:pt idx="814">
                  <c:v>2020/4/27 22:00:00</c:v>
                </c:pt>
                <c:pt idx="815">
                  <c:v>2020/4/27 23:00:00</c:v>
                </c:pt>
                <c:pt idx="816">
                  <c:v>2020/4/28 0:00:00</c:v>
                </c:pt>
                <c:pt idx="817">
                  <c:v>2020/4/28 1:00:00</c:v>
                </c:pt>
                <c:pt idx="818">
                  <c:v>2020/4/28 2:00:00</c:v>
                </c:pt>
                <c:pt idx="819">
                  <c:v>2020/4/28 3:00:00</c:v>
                </c:pt>
                <c:pt idx="820">
                  <c:v>2020/4/28 4:00:00</c:v>
                </c:pt>
                <c:pt idx="821">
                  <c:v>2020/4/28 5:00:00</c:v>
                </c:pt>
                <c:pt idx="822">
                  <c:v>2020/4/28 6:00:00</c:v>
                </c:pt>
                <c:pt idx="823">
                  <c:v>2020/4/28 7:00:00</c:v>
                </c:pt>
                <c:pt idx="824">
                  <c:v>2020/4/28 8:00:00</c:v>
                </c:pt>
                <c:pt idx="825">
                  <c:v>2020/4/28 9:00:00</c:v>
                </c:pt>
                <c:pt idx="826">
                  <c:v>2020/4/28 10:00:00</c:v>
                </c:pt>
                <c:pt idx="827">
                  <c:v>2020/4/28 11:00:00</c:v>
                </c:pt>
                <c:pt idx="828">
                  <c:v>2020/4/28 12:00:00</c:v>
                </c:pt>
                <c:pt idx="829">
                  <c:v>2020/4/28 13:00:00</c:v>
                </c:pt>
                <c:pt idx="830">
                  <c:v>2020/4/28 14:00:00</c:v>
                </c:pt>
                <c:pt idx="831">
                  <c:v>2020/4/28 15:00:00</c:v>
                </c:pt>
                <c:pt idx="832">
                  <c:v>2020/4/28 16:00:00</c:v>
                </c:pt>
                <c:pt idx="833">
                  <c:v>2020/4/28 17:00:00</c:v>
                </c:pt>
                <c:pt idx="834">
                  <c:v>2020/4/28 18:00:00</c:v>
                </c:pt>
                <c:pt idx="835">
                  <c:v>2020/4/28 19:00:00</c:v>
                </c:pt>
                <c:pt idx="836">
                  <c:v>2020/4/28 20:00:00</c:v>
                </c:pt>
                <c:pt idx="837">
                  <c:v>2020/4/28 21:00:00</c:v>
                </c:pt>
                <c:pt idx="838">
                  <c:v>2020/4/28 22:00:00</c:v>
                </c:pt>
                <c:pt idx="839">
                  <c:v>2020/4/28 23:00:00</c:v>
                </c:pt>
                <c:pt idx="840">
                  <c:v>2020/4/29 0:00:00</c:v>
                </c:pt>
                <c:pt idx="841">
                  <c:v>2020/4/29 1:00:00</c:v>
                </c:pt>
                <c:pt idx="842">
                  <c:v>2020/4/29 2:00:00</c:v>
                </c:pt>
                <c:pt idx="843">
                  <c:v>2020/4/29 3:00:00</c:v>
                </c:pt>
                <c:pt idx="844">
                  <c:v>2020/4/29 4:00:00</c:v>
                </c:pt>
                <c:pt idx="845">
                  <c:v>2020/4/29 5:00:00</c:v>
                </c:pt>
                <c:pt idx="846">
                  <c:v>2020/4/29 6:00:00</c:v>
                </c:pt>
                <c:pt idx="847">
                  <c:v>2020/4/29 7:00:00</c:v>
                </c:pt>
                <c:pt idx="848">
                  <c:v>2020/4/29 8:00:00</c:v>
                </c:pt>
                <c:pt idx="849">
                  <c:v>2020/4/29 9:00:00</c:v>
                </c:pt>
                <c:pt idx="850">
                  <c:v>2020/4/29 10:00:00</c:v>
                </c:pt>
                <c:pt idx="851">
                  <c:v>2020/4/29 11:00:00</c:v>
                </c:pt>
                <c:pt idx="852">
                  <c:v>2020/4/29 12:00:00</c:v>
                </c:pt>
                <c:pt idx="853">
                  <c:v>2020/4/29 13:00:00</c:v>
                </c:pt>
                <c:pt idx="854">
                  <c:v>2020/4/29 14:00:00</c:v>
                </c:pt>
                <c:pt idx="855">
                  <c:v>2020/4/29 15:00:00</c:v>
                </c:pt>
                <c:pt idx="856">
                  <c:v>2020/4/29 16:00:00</c:v>
                </c:pt>
                <c:pt idx="857">
                  <c:v>2020/4/29 17:00:00</c:v>
                </c:pt>
                <c:pt idx="858">
                  <c:v>2020/4/29 18:00:00</c:v>
                </c:pt>
                <c:pt idx="859">
                  <c:v>2020/4/29 19:00:00</c:v>
                </c:pt>
                <c:pt idx="860">
                  <c:v>2020/4/29 20:00:00</c:v>
                </c:pt>
                <c:pt idx="861">
                  <c:v>2020/4/29 21:00:00</c:v>
                </c:pt>
                <c:pt idx="862">
                  <c:v>2020/4/29 22:00:00</c:v>
                </c:pt>
                <c:pt idx="863">
                  <c:v>2020/4/29 23:00:00</c:v>
                </c:pt>
                <c:pt idx="864">
                  <c:v>2020/4/30 0:00:00</c:v>
                </c:pt>
                <c:pt idx="865">
                  <c:v>2020/4/30 1:00:00</c:v>
                </c:pt>
                <c:pt idx="866">
                  <c:v>2020/4/30 2:00:00</c:v>
                </c:pt>
                <c:pt idx="867">
                  <c:v>2020/4/30 3:00:00</c:v>
                </c:pt>
                <c:pt idx="868">
                  <c:v>2020/4/30 4:00:00</c:v>
                </c:pt>
                <c:pt idx="869">
                  <c:v>2020/4/30 5:00:00</c:v>
                </c:pt>
                <c:pt idx="870">
                  <c:v>2020/4/30 6:00:00</c:v>
                </c:pt>
                <c:pt idx="871">
                  <c:v>2020/4/30 7:00:00</c:v>
                </c:pt>
                <c:pt idx="872">
                  <c:v>2020/4/30 8:00:00</c:v>
                </c:pt>
                <c:pt idx="873">
                  <c:v>2020/4/30 9:00:00</c:v>
                </c:pt>
                <c:pt idx="874">
                  <c:v>2020/4/30 10:00:00</c:v>
                </c:pt>
                <c:pt idx="875">
                  <c:v>2020/4/30 11:00:00</c:v>
                </c:pt>
                <c:pt idx="876">
                  <c:v>2020/4/30 12:00:00</c:v>
                </c:pt>
                <c:pt idx="877">
                  <c:v>2020/4/30 13:00:00</c:v>
                </c:pt>
                <c:pt idx="878">
                  <c:v>2020/4/30 14:00:00</c:v>
                </c:pt>
                <c:pt idx="879">
                  <c:v>2020/4/30 15:00:00</c:v>
                </c:pt>
                <c:pt idx="880">
                  <c:v>2020/4/30 16:00:00</c:v>
                </c:pt>
                <c:pt idx="881">
                  <c:v>2020/4/30 17:00:00</c:v>
                </c:pt>
                <c:pt idx="882">
                  <c:v>2020/4/30 18:00:00</c:v>
                </c:pt>
                <c:pt idx="883">
                  <c:v>2020/4/30 19:00:00</c:v>
                </c:pt>
                <c:pt idx="884">
                  <c:v>2020/4/30 20:00:00</c:v>
                </c:pt>
                <c:pt idx="885">
                  <c:v>2020/4/30 21:00:00</c:v>
                </c:pt>
                <c:pt idx="886">
                  <c:v>2020/4/30 22:00:00</c:v>
                </c:pt>
                <c:pt idx="887">
                  <c:v>2020/4/30 23:00:00</c:v>
                </c:pt>
              </c:strCache>
            </c:strRef>
          </c:xVal>
          <c:yVal>
            <c:numRef>
              <c:f>'RATING CURVE'!$L$2:$L$889</c:f>
              <c:numCache>
                <c:formatCode>General</c:formatCode>
                <c:ptCount val="888"/>
                <c:pt idx="0">
                  <c:v>10.986846445812262</c:v>
                </c:pt>
                <c:pt idx="1">
                  <c:v>12.110210905288113</c:v>
                </c:pt>
                <c:pt idx="2">
                  <c:v>7.6163244258787017</c:v>
                </c:pt>
                <c:pt idx="3">
                  <c:v>8.739903215187951</c:v>
                </c:pt>
                <c:pt idx="4">
                  <c:v>8.739903215187951</c:v>
                </c:pt>
                <c:pt idx="5">
                  <c:v>9.8634105521487072</c:v>
                </c:pt>
                <c:pt idx="6">
                  <c:v>9.8634105521487072</c:v>
                </c:pt>
                <c:pt idx="7">
                  <c:v>7.6163244258787017</c:v>
                </c:pt>
                <c:pt idx="8">
                  <c:v>9.8634105521487072</c:v>
                </c:pt>
                <c:pt idx="9">
                  <c:v>7.6163244258787017</c:v>
                </c:pt>
                <c:pt idx="10">
                  <c:v>6.4926741750969086</c:v>
                </c:pt>
                <c:pt idx="11">
                  <c:v>9.8634105521487072</c:v>
                </c:pt>
                <c:pt idx="12">
                  <c:v>9.8634105521487072</c:v>
                </c:pt>
                <c:pt idx="13">
                  <c:v>10.986846445812262</c:v>
                </c:pt>
                <c:pt idx="14">
                  <c:v>10.986846445812262</c:v>
                </c:pt>
                <c:pt idx="15">
                  <c:v>10.986846445812262</c:v>
                </c:pt>
                <c:pt idx="16">
                  <c:v>10.986846445812262</c:v>
                </c:pt>
                <c:pt idx="17">
                  <c:v>8.739903215187951</c:v>
                </c:pt>
                <c:pt idx="18">
                  <c:v>7.6163244258787017</c:v>
                </c:pt>
                <c:pt idx="19">
                  <c:v>6.4926741750969086</c:v>
                </c:pt>
                <c:pt idx="20">
                  <c:v>9.8634105521487072</c:v>
                </c:pt>
                <c:pt idx="21">
                  <c:v>6.4926741750969086</c:v>
                </c:pt>
                <c:pt idx="22">
                  <c:v>8.739903215187951</c:v>
                </c:pt>
                <c:pt idx="23">
                  <c:v>5.3689524537767284</c:v>
                </c:pt>
                <c:pt idx="24">
                  <c:v>5.3689524537767284</c:v>
                </c:pt>
                <c:pt idx="25">
                  <c:v>6.4926741750969086</c:v>
                </c:pt>
                <c:pt idx="26">
                  <c:v>6.4926741750969086</c:v>
                </c:pt>
                <c:pt idx="27">
                  <c:v>5.3689524537767284</c:v>
                </c:pt>
                <c:pt idx="28">
                  <c:v>6.4926741750969086</c:v>
                </c:pt>
                <c:pt idx="29">
                  <c:v>8.739903215187951</c:v>
                </c:pt>
                <c:pt idx="30">
                  <c:v>6.4926741750969086</c:v>
                </c:pt>
                <c:pt idx="31">
                  <c:v>7.6163244258787017</c:v>
                </c:pt>
                <c:pt idx="32">
                  <c:v>6.4926741750969086</c:v>
                </c:pt>
                <c:pt idx="33">
                  <c:v>7.6163244258787017</c:v>
                </c:pt>
                <c:pt idx="34">
                  <c:v>6.4926741750969086</c:v>
                </c:pt>
                <c:pt idx="35">
                  <c:v>12.110210905288113</c:v>
                </c:pt>
                <c:pt idx="36">
                  <c:v>6.4926741750969086</c:v>
                </c:pt>
                <c:pt idx="37">
                  <c:v>8.739903215187951</c:v>
                </c:pt>
                <c:pt idx="38">
                  <c:v>6.4926741750969086</c:v>
                </c:pt>
                <c:pt idx="39">
                  <c:v>6.4926741750969086</c:v>
                </c:pt>
                <c:pt idx="40">
                  <c:v>8.739903215187951</c:v>
                </c:pt>
                <c:pt idx="41">
                  <c:v>8.739903215187951</c:v>
                </c:pt>
                <c:pt idx="42">
                  <c:v>6.4926741750969086</c:v>
                </c:pt>
                <c:pt idx="43">
                  <c:v>7.6163244258787017</c:v>
                </c:pt>
                <c:pt idx="44">
                  <c:v>9.8634105521487072</c:v>
                </c:pt>
                <c:pt idx="45">
                  <c:v>7.6163244258787017</c:v>
                </c:pt>
                <c:pt idx="46">
                  <c:v>8.739903215187951</c:v>
                </c:pt>
                <c:pt idx="47">
                  <c:v>7.6163244258787017</c:v>
                </c:pt>
                <c:pt idx="48">
                  <c:v>7.6163244258787017</c:v>
                </c:pt>
                <c:pt idx="49">
                  <c:v>5.3689524537767284</c:v>
                </c:pt>
                <c:pt idx="50">
                  <c:v>9.8634105521487072</c:v>
                </c:pt>
                <c:pt idx="51">
                  <c:v>8.739903215187951</c:v>
                </c:pt>
                <c:pt idx="52">
                  <c:v>9.8634105521487072</c:v>
                </c:pt>
                <c:pt idx="53">
                  <c:v>7.6163244258787017</c:v>
                </c:pt>
                <c:pt idx="54">
                  <c:v>9.8634105521487072</c:v>
                </c:pt>
                <c:pt idx="55">
                  <c:v>7.6163244258787017</c:v>
                </c:pt>
                <c:pt idx="56">
                  <c:v>7.6163244258787017</c:v>
                </c:pt>
                <c:pt idx="57">
                  <c:v>7.6163244258787017</c:v>
                </c:pt>
                <c:pt idx="58">
                  <c:v>9.8634105521487072</c:v>
                </c:pt>
                <c:pt idx="59">
                  <c:v>8.739903215187951</c:v>
                </c:pt>
                <c:pt idx="60">
                  <c:v>7.6163244258787017</c:v>
                </c:pt>
                <c:pt idx="61">
                  <c:v>7.6163244258787017</c:v>
                </c:pt>
                <c:pt idx="62">
                  <c:v>10.986846445812262</c:v>
                </c:pt>
                <c:pt idx="63">
                  <c:v>9.8634105521487072</c:v>
                </c:pt>
                <c:pt idx="64">
                  <c:v>7.6163244258787017</c:v>
                </c:pt>
                <c:pt idx="65">
                  <c:v>12.110210905288113</c:v>
                </c:pt>
                <c:pt idx="66">
                  <c:v>7.6163244258787017</c:v>
                </c:pt>
                <c:pt idx="67">
                  <c:v>8.739903215187951</c:v>
                </c:pt>
                <c:pt idx="68">
                  <c:v>7.6163244258787017</c:v>
                </c:pt>
                <c:pt idx="69">
                  <c:v>10.986846445812262</c:v>
                </c:pt>
                <c:pt idx="70">
                  <c:v>9.8634105521487072</c:v>
                </c:pt>
                <c:pt idx="71">
                  <c:v>9.8634105521487072</c:v>
                </c:pt>
                <c:pt idx="72">
                  <c:v>7.6163244258787017</c:v>
                </c:pt>
                <c:pt idx="73">
                  <c:v>6.4926741750969086</c:v>
                </c:pt>
                <c:pt idx="74">
                  <c:v>9.8634105521487072</c:v>
                </c:pt>
                <c:pt idx="75">
                  <c:v>9.8634105521487072</c:v>
                </c:pt>
                <c:pt idx="76">
                  <c:v>9.8634105521487072</c:v>
                </c:pt>
                <c:pt idx="77">
                  <c:v>8.739903215187951</c:v>
                </c:pt>
                <c:pt idx="78">
                  <c:v>6.4926741750969086</c:v>
                </c:pt>
                <c:pt idx="79">
                  <c:v>8.739903215187951</c:v>
                </c:pt>
                <c:pt idx="80">
                  <c:v>9.8634105521487072</c:v>
                </c:pt>
                <c:pt idx="81">
                  <c:v>9.8634105521487072</c:v>
                </c:pt>
                <c:pt idx="82">
                  <c:v>12.110210905288113</c:v>
                </c:pt>
                <c:pt idx="83">
                  <c:v>12.110210905288113</c:v>
                </c:pt>
                <c:pt idx="84">
                  <c:v>9.8634105521487072</c:v>
                </c:pt>
                <c:pt idx="85">
                  <c:v>13.233503939642105</c:v>
                </c:pt>
                <c:pt idx="86">
                  <c:v>13.233503939642105</c:v>
                </c:pt>
                <c:pt idx="87">
                  <c:v>12.110210905288113</c:v>
                </c:pt>
                <c:pt idx="88">
                  <c:v>9.8634105521487072</c:v>
                </c:pt>
                <c:pt idx="89">
                  <c:v>10.986846445812262</c:v>
                </c:pt>
                <c:pt idx="90">
                  <c:v>9.8634105521487072</c:v>
                </c:pt>
                <c:pt idx="91">
                  <c:v>12.110210905288113</c:v>
                </c:pt>
                <c:pt idx="92">
                  <c:v>8.739903215187951</c:v>
                </c:pt>
                <c:pt idx="93">
                  <c:v>8.739903215187951</c:v>
                </c:pt>
                <c:pt idx="94">
                  <c:v>10.986846445812262</c:v>
                </c:pt>
                <c:pt idx="95">
                  <c:v>9.8634105521487072</c:v>
                </c:pt>
                <c:pt idx="96">
                  <c:v>9.8634105521487072</c:v>
                </c:pt>
                <c:pt idx="97">
                  <c:v>10.986846445812262</c:v>
                </c:pt>
                <c:pt idx="98">
                  <c:v>9.8634105521487072</c:v>
                </c:pt>
                <c:pt idx="99">
                  <c:v>8.739903215187951</c:v>
                </c:pt>
                <c:pt idx="100">
                  <c:v>7.6163244258787017</c:v>
                </c:pt>
                <c:pt idx="101">
                  <c:v>8.739903215187951</c:v>
                </c:pt>
                <c:pt idx="102">
                  <c:v>9.8634105521487072</c:v>
                </c:pt>
                <c:pt idx="103">
                  <c:v>12.110210905288113</c:v>
                </c:pt>
                <c:pt idx="104">
                  <c:v>7.6163244258787017</c:v>
                </c:pt>
                <c:pt idx="105">
                  <c:v>6.4926741750969086</c:v>
                </c:pt>
                <c:pt idx="106">
                  <c:v>10.986846445812262</c:v>
                </c:pt>
                <c:pt idx="107">
                  <c:v>7.6163244258787017</c:v>
                </c:pt>
                <c:pt idx="108">
                  <c:v>12.110210905288113</c:v>
                </c:pt>
                <c:pt idx="109">
                  <c:v>12.110210905288113</c:v>
                </c:pt>
                <c:pt idx="110">
                  <c:v>13.233503939642105</c:v>
                </c:pt>
                <c:pt idx="111">
                  <c:v>12.110210905288113</c:v>
                </c:pt>
                <c:pt idx="112">
                  <c:v>8.739903215187951</c:v>
                </c:pt>
                <c:pt idx="113">
                  <c:v>10.986846445812262</c:v>
                </c:pt>
                <c:pt idx="114">
                  <c:v>12.110210905288113</c:v>
                </c:pt>
                <c:pt idx="115">
                  <c:v>7.6163244258787017</c:v>
                </c:pt>
                <c:pt idx="116">
                  <c:v>10.986846445812262</c:v>
                </c:pt>
                <c:pt idx="117">
                  <c:v>7.6163244258787017</c:v>
                </c:pt>
                <c:pt idx="118">
                  <c:v>9.8634105521487072</c:v>
                </c:pt>
                <c:pt idx="119">
                  <c:v>8.739903215187951</c:v>
                </c:pt>
                <c:pt idx="120">
                  <c:v>9.8634105521487072</c:v>
                </c:pt>
                <c:pt idx="121">
                  <c:v>6.4926741750969086</c:v>
                </c:pt>
                <c:pt idx="122">
                  <c:v>7.6163244258787017</c:v>
                </c:pt>
                <c:pt idx="123">
                  <c:v>6.4926741750969086</c:v>
                </c:pt>
                <c:pt idx="124">
                  <c:v>6.4926741750969086</c:v>
                </c:pt>
                <c:pt idx="125">
                  <c:v>8.739903215187951</c:v>
                </c:pt>
                <c:pt idx="126">
                  <c:v>7.6163244258787017</c:v>
                </c:pt>
                <c:pt idx="127">
                  <c:v>8.739903215187951</c:v>
                </c:pt>
                <c:pt idx="128">
                  <c:v>5.3689524537767284</c:v>
                </c:pt>
                <c:pt idx="129">
                  <c:v>8.739903215187951</c:v>
                </c:pt>
                <c:pt idx="130">
                  <c:v>6.4926741750969086</c:v>
                </c:pt>
                <c:pt idx="131">
                  <c:v>8.739903215187951</c:v>
                </c:pt>
                <c:pt idx="132">
                  <c:v>7.6163244258787017</c:v>
                </c:pt>
                <c:pt idx="133">
                  <c:v>9.8634105521487072</c:v>
                </c:pt>
                <c:pt idx="134">
                  <c:v>12.110210905288113</c:v>
                </c:pt>
                <c:pt idx="135">
                  <c:v>7.6163244258787017</c:v>
                </c:pt>
                <c:pt idx="136">
                  <c:v>10.986846445812262</c:v>
                </c:pt>
                <c:pt idx="137">
                  <c:v>9.8634105521487072</c:v>
                </c:pt>
                <c:pt idx="138">
                  <c:v>9.8634105521487072</c:v>
                </c:pt>
                <c:pt idx="139">
                  <c:v>9.8634105521487072</c:v>
                </c:pt>
                <c:pt idx="140">
                  <c:v>3.1212945630977629</c:v>
                </c:pt>
                <c:pt idx="141">
                  <c:v>8.739903215187951</c:v>
                </c:pt>
                <c:pt idx="142">
                  <c:v>8.739903215187951</c:v>
                </c:pt>
                <c:pt idx="143">
                  <c:v>9.8634105521487072</c:v>
                </c:pt>
                <c:pt idx="144">
                  <c:v>7.6163244258787017</c:v>
                </c:pt>
                <c:pt idx="145">
                  <c:v>6.4926741750969086</c:v>
                </c:pt>
                <c:pt idx="146">
                  <c:v>6.4926741750969086</c:v>
                </c:pt>
                <c:pt idx="147">
                  <c:v>5.3689524537767284</c:v>
                </c:pt>
                <c:pt idx="148">
                  <c:v>8.739903215187951</c:v>
                </c:pt>
                <c:pt idx="149">
                  <c:v>4.2451592527941102</c:v>
                </c:pt>
                <c:pt idx="150">
                  <c:v>7.6163244258787017</c:v>
                </c:pt>
                <c:pt idx="151">
                  <c:v>7.6163244258787017</c:v>
                </c:pt>
                <c:pt idx="152">
                  <c:v>6.4926741750969086</c:v>
                </c:pt>
                <c:pt idx="153">
                  <c:v>7.6163244258787017</c:v>
                </c:pt>
                <c:pt idx="154">
                  <c:v>7.6163244258787017</c:v>
                </c:pt>
                <c:pt idx="155">
                  <c:v>6.4926741750969086</c:v>
                </c:pt>
                <c:pt idx="156">
                  <c:v>10.986846445812262</c:v>
                </c:pt>
                <c:pt idx="157">
                  <c:v>10.986846445812262</c:v>
                </c:pt>
                <c:pt idx="158">
                  <c:v>6.4926741750969086</c:v>
                </c:pt>
                <c:pt idx="159">
                  <c:v>9.8634105521487072</c:v>
                </c:pt>
                <c:pt idx="160">
                  <c:v>7.6163244258787017</c:v>
                </c:pt>
                <c:pt idx="161">
                  <c:v>10.986846445812262</c:v>
                </c:pt>
                <c:pt idx="162">
                  <c:v>8.739903215187951</c:v>
                </c:pt>
                <c:pt idx="163">
                  <c:v>10.986846445812262</c:v>
                </c:pt>
                <c:pt idx="164">
                  <c:v>7.6163244258787017</c:v>
                </c:pt>
                <c:pt idx="165">
                  <c:v>8.739903215187951</c:v>
                </c:pt>
                <c:pt idx="166">
                  <c:v>7.6163244258787017</c:v>
                </c:pt>
                <c:pt idx="167">
                  <c:v>9.8634105521487072</c:v>
                </c:pt>
                <c:pt idx="168">
                  <c:v>7.6163244258787017</c:v>
                </c:pt>
                <c:pt idx="169">
                  <c:v>5.3689524537767284</c:v>
                </c:pt>
                <c:pt idx="170">
                  <c:v>8.739903215187951</c:v>
                </c:pt>
                <c:pt idx="171">
                  <c:v>8.739903215187951</c:v>
                </c:pt>
                <c:pt idx="172">
                  <c:v>7.6163244258787017</c:v>
                </c:pt>
                <c:pt idx="173">
                  <c:v>5.3689524537767284</c:v>
                </c:pt>
                <c:pt idx="174">
                  <c:v>5.3689524537767284</c:v>
                </c:pt>
                <c:pt idx="175">
                  <c:v>5.3689524537767284</c:v>
                </c:pt>
                <c:pt idx="176">
                  <c:v>6.4926741750969086</c:v>
                </c:pt>
                <c:pt idx="177">
                  <c:v>8.739903215187951</c:v>
                </c:pt>
                <c:pt idx="178">
                  <c:v>7.6163244258787017</c:v>
                </c:pt>
                <c:pt idx="179">
                  <c:v>9.8634105521487072</c:v>
                </c:pt>
                <c:pt idx="180">
                  <c:v>9.8634105521487072</c:v>
                </c:pt>
                <c:pt idx="181">
                  <c:v>8.739903215187951</c:v>
                </c:pt>
                <c:pt idx="182">
                  <c:v>10.986846445812262</c:v>
                </c:pt>
                <c:pt idx="183">
                  <c:v>8.739903215187951</c:v>
                </c:pt>
                <c:pt idx="184">
                  <c:v>7.6163244258787017</c:v>
                </c:pt>
                <c:pt idx="185">
                  <c:v>8.739903215187951</c:v>
                </c:pt>
                <c:pt idx="186">
                  <c:v>7.6163244258787017</c:v>
                </c:pt>
                <c:pt idx="187">
                  <c:v>9.8634105521487072</c:v>
                </c:pt>
                <c:pt idx="188">
                  <c:v>7.6163244258787017</c:v>
                </c:pt>
                <c:pt idx="189">
                  <c:v>8.739903215187951</c:v>
                </c:pt>
                <c:pt idx="190">
                  <c:v>8.739903215187951</c:v>
                </c:pt>
                <c:pt idx="191">
                  <c:v>9.8634105521487072</c:v>
                </c:pt>
                <c:pt idx="192">
                  <c:v>7.6163244258787017</c:v>
                </c:pt>
                <c:pt idx="193">
                  <c:v>14.356725557969185</c:v>
                </c:pt>
                <c:pt idx="194">
                  <c:v>5.3689524537767284</c:v>
                </c:pt>
                <c:pt idx="195">
                  <c:v>8.739903215187951</c:v>
                </c:pt>
                <c:pt idx="196">
                  <c:v>5.3689524537767284</c:v>
                </c:pt>
                <c:pt idx="197">
                  <c:v>4.2451592527941102</c:v>
                </c:pt>
                <c:pt idx="198">
                  <c:v>5.3689524537767284</c:v>
                </c:pt>
                <c:pt idx="199">
                  <c:v>6.4926741750969086</c:v>
                </c:pt>
                <c:pt idx="200">
                  <c:v>8.739903215187951</c:v>
                </c:pt>
                <c:pt idx="201">
                  <c:v>8.739903215187951</c:v>
                </c:pt>
                <c:pt idx="202">
                  <c:v>8.739903215187951</c:v>
                </c:pt>
                <c:pt idx="203">
                  <c:v>10.986846445812262</c:v>
                </c:pt>
                <c:pt idx="204">
                  <c:v>6.4926741750969086</c:v>
                </c:pt>
                <c:pt idx="205">
                  <c:v>8.739903215187951</c:v>
                </c:pt>
                <c:pt idx="206">
                  <c:v>9.8634105521487072</c:v>
                </c:pt>
                <c:pt idx="207">
                  <c:v>6.4926741750969086</c:v>
                </c:pt>
                <c:pt idx="208">
                  <c:v>6.4926741750969086</c:v>
                </c:pt>
                <c:pt idx="209">
                  <c:v>7.6163244258787017</c:v>
                </c:pt>
                <c:pt idx="210">
                  <c:v>6.4926741750969086</c:v>
                </c:pt>
                <c:pt idx="211">
                  <c:v>5.3689524537767284</c:v>
                </c:pt>
                <c:pt idx="212">
                  <c:v>9.8634105521487072</c:v>
                </c:pt>
                <c:pt idx="213">
                  <c:v>6.4926741750969086</c:v>
                </c:pt>
                <c:pt idx="214">
                  <c:v>9.8634105521487072</c:v>
                </c:pt>
                <c:pt idx="215">
                  <c:v>4.2451592527941102</c:v>
                </c:pt>
                <c:pt idx="216">
                  <c:v>5.3689524537767284</c:v>
                </c:pt>
                <c:pt idx="217">
                  <c:v>8.739903215187951</c:v>
                </c:pt>
                <c:pt idx="218">
                  <c:v>6.4926741750969086</c:v>
                </c:pt>
                <c:pt idx="219">
                  <c:v>5.3689524537767284</c:v>
                </c:pt>
                <c:pt idx="220">
                  <c:v>7.6163244258787017</c:v>
                </c:pt>
                <c:pt idx="221">
                  <c:v>7.6163244258787017</c:v>
                </c:pt>
                <c:pt idx="222">
                  <c:v>5.3689524537767284</c:v>
                </c:pt>
                <c:pt idx="223">
                  <c:v>7.6163244258787017</c:v>
                </c:pt>
                <c:pt idx="224">
                  <c:v>6.4926741750969086</c:v>
                </c:pt>
                <c:pt idx="225">
                  <c:v>5.3689524537767284</c:v>
                </c:pt>
                <c:pt idx="226">
                  <c:v>5.3689524537767284</c:v>
                </c:pt>
                <c:pt idx="227">
                  <c:v>5.3689524537767284</c:v>
                </c:pt>
                <c:pt idx="228">
                  <c:v>8.739903215187951</c:v>
                </c:pt>
                <c:pt idx="229">
                  <c:v>8.739903215187951</c:v>
                </c:pt>
                <c:pt idx="230">
                  <c:v>7.6163244258787017</c:v>
                </c:pt>
                <c:pt idx="231">
                  <c:v>7.6163244258787017</c:v>
                </c:pt>
                <c:pt idx="232">
                  <c:v>9.8634105521487072</c:v>
                </c:pt>
                <c:pt idx="233">
                  <c:v>7.6163244258787017</c:v>
                </c:pt>
                <c:pt idx="234">
                  <c:v>6.4926741750969086</c:v>
                </c:pt>
                <c:pt idx="235">
                  <c:v>8.739903215187951</c:v>
                </c:pt>
                <c:pt idx="236">
                  <c:v>8.739903215187951</c:v>
                </c:pt>
                <c:pt idx="237">
                  <c:v>7.6163244258787017</c:v>
                </c:pt>
                <c:pt idx="238">
                  <c:v>9.8634105521487072</c:v>
                </c:pt>
                <c:pt idx="239">
                  <c:v>7.6163244258787017</c:v>
                </c:pt>
                <c:pt idx="240">
                  <c:v>8.739903215187951</c:v>
                </c:pt>
                <c:pt idx="241">
                  <c:v>9.8634105521487072</c:v>
                </c:pt>
                <c:pt idx="242">
                  <c:v>8.739903215187951</c:v>
                </c:pt>
                <c:pt idx="243">
                  <c:v>7.6163244258787017</c:v>
                </c:pt>
                <c:pt idx="244">
                  <c:v>8.739903215187951</c:v>
                </c:pt>
                <c:pt idx="245">
                  <c:v>8.739903215187951</c:v>
                </c:pt>
                <c:pt idx="246">
                  <c:v>8.739903215187951</c:v>
                </c:pt>
                <c:pt idx="247">
                  <c:v>6.4926741750969086</c:v>
                </c:pt>
                <c:pt idx="248">
                  <c:v>8.739903215187951</c:v>
                </c:pt>
                <c:pt idx="249">
                  <c:v>8.739903215187951</c:v>
                </c:pt>
                <c:pt idx="250">
                  <c:v>6.4926741750969086</c:v>
                </c:pt>
                <c:pt idx="251">
                  <c:v>10.986846445812262</c:v>
                </c:pt>
                <c:pt idx="252">
                  <c:v>10.986846445812262</c:v>
                </c:pt>
                <c:pt idx="253">
                  <c:v>10.986846445812262</c:v>
                </c:pt>
                <c:pt idx="254">
                  <c:v>6.4926741750969086</c:v>
                </c:pt>
                <c:pt idx="255">
                  <c:v>7.6163244258787017</c:v>
                </c:pt>
                <c:pt idx="256">
                  <c:v>9.8634105521487072</c:v>
                </c:pt>
                <c:pt idx="257">
                  <c:v>9.8634105521487072</c:v>
                </c:pt>
                <c:pt idx="258">
                  <c:v>6.4926741750969086</c:v>
                </c:pt>
                <c:pt idx="259">
                  <c:v>8.739903215187951</c:v>
                </c:pt>
                <c:pt idx="260">
                  <c:v>5.3689524537767284</c:v>
                </c:pt>
                <c:pt idx="261">
                  <c:v>8.739903215187951</c:v>
                </c:pt>
                <c:pt idx="262">
                  <c:v>9.8634105521487072</c:v>
                </c:pt>
                <c:pt idx="263">
                  <c:v>6.4926741750969086</c:v>
                </c:pt>
                <c:pt idx="264">
                  <c:v>8.739903215187951</c:v>
                </c:pt>
                <c:pt idx="265">
                  <c:v>7.6163244258787017</c:v>
                </c:pt>
                <c:pt idx="266">
                  <c:v>4.2451592527941102</c:v>
                </c:pt>
                <c:pt idx="267">
                  <c:v>6.4926741750969086</c:v>
                </c:pt>
                <c:pt idx="268">
                  <c:v>4.2451592527941102</c:v>
                </c:pt>
                <c:pt idx="269">
                  <c:v>6.4926741750969086</c:v>
                </c:pt>
                <c:pt idx="270">
                  <c:v>5.3689524537767284</c:v>
                </c:pt>
                <c:pt idx="271">
                  <c:v>7.6163244258787017</c:v>
                </c:pt>
                <c:pt idx="272">
                  <c:v>3.1212945630977629</c:v>
                </c:pt>
                <c:pt idx="273">
                  <c:v>6.4926741750969086</c:v>
                </c:pt>
                <c:pt idx="274">
                  <c:v>7.6163244258787017</c:v>
                </c:pt>
                <c:pt idx="275">
                  <c:v>8.739903215187951</c:v>
                </c:pt>
                <c:pt idx="276">
                  <c:v>7.6163244258787017</c:v>
                </c:pt>
                <c:pt idx="277">
                  <c:v>6.4926741750969086</c:v>
                </c:pt>
                <c:pt idx="278">
                  <c:v>6.4926741750969086</c:v>
                </c:pt>
                <c:pt idx="279">
                  <c:v>5.3689524537767284</c:v>
                </c:pt>
                <c:pt idx="280">
                  <c:v>9.8634105521487072</c:v>
                </c:pt>
                <c:pt idx="281">
                  <c:v>9.8634105521487072</c:v>
                </c:pt>
                <c:pt idx="282">
                  <c:v>8.739903215187951</c:v>
                </c:pt>
                <c:pt idx="283">
                  <c:v>7.6163244258787017</c:v>
                </c:pt>
                <c:pt idx="284">
                  <c:v>6.4926741750969086</c:v>
                </c:pt>
                <c:pt idx="285">
                  <c:v>6.4926741750969086</c:v>
                </c:pt>
                <c:pt idx="286">
                  <c:v>5.3689524537767284</c:v>
                </c:pt>
                <c:pt idx="287">
                  <c:v>6.4926741750969086</c:v>
                </c:pt>
                <c:pt idx="288">
                  <c:v>7.6163244258787017</c:v>
                </c:pt>
                <c:pt idx="289">
                  <c:v>4.2451592527941102</c:v>
                </c:pt>
                <c:pt idx="290">
                  <c:v>5.3689524537767284</c:v>
                </c:pt>
                <c:pt idx="291">
                  <c:v>4.2451592527941102</c:v>
                </c:pt>
                <c:pt idx="292">
                  <c:v>6.4926741750969086</c:v>
                </c:pt>
                <c:pt idx="293">
                  <c:v>4.2451592527941102</c:v>
                </c:pt>
                <c:pt idx="294">
                  <c:v>7.6163244258787017</c:v>
                </c:pt>
                <c:pt idx="295">
                  <c:v>7.6163244258787017</c:v>
                </c:pt>
                <c:pt idx="296">
                  <c:v>4.2451592527941102</c:v>
                </c:pt>
                <c:pt idx="297">
                  <c:v>7.6163244258787017</c:v>
                </c:pt>
                <c:pt idx="298">
                  <c:v>8.739903215187951</c:v>
                </c:pt>
                <c:pt idx="299">
                  <c:v>5.3689524537767284</c:v>
                </c:pt>
                <c:pt idx="300">
                  <c:v>19.971762726898305</c:v>
                </c:pt>
                <c:pt idx="301">
                  <c:v>7.6163244258787017</c:v>
                </c:pt>
                <c:pt idx="302">
                  <c:v>7.6163244258787017</c:v>
                </c:pt>
                <c:pt idx="303">
                  <c:v>6.4926741750969086</c:v>
                </c:pt>
                <c:pt idx="304">
                  <c:v>9.8634105521487072</c:v>
                </c:pt>
                <c:pt idx="305">
                  <c:v>9.8634105521487072</c:v>
                </c:pt>
                <c:pt idx="306">
                  <c:v>7.6163244258787017</c:v>
                </c:pt>
                <c:pt idx="307">
                  <c:v>8.739903215187951</c:v>
                </c:pt>
                <c:pt idx="308">
                  <c:v>8.739903215187951</c:v>
                </c:pt>
                <c:pt idx="309">
                  <c:v>6.4926741750969086</c:v>
                </c:pt>
                <c:pt idx="310">
                  <c:v>4.2451592527941102</c:v>
                </c:pt>
                <c:pt idx="311">
                  <c:v>5.3689524537767284</c:v>
                </c:pt>
                <c:pt idx="312">
                  <c:v>7.6163244258787017</c:v>
                </c:pt>
                <c:pt idx="313">
                  <c:v>4.2451592527941102</c:v>
                </c:pt>
                <c:pt idx="314">
                  <c:v>7.6163244258787017</c:v>
                </c:pt>
                <c:pt idx="315">
                  <c:v>5.3689524537767284</c:v>
                </c:pt>
                <c:pt idx="316">
                  <c:v>6.4926741750969086</c:v>
                </c:pt>
                <c:pt idx="317">
                  <c:v>5.3689524537767284</c:v>
                </c:pt>
                <c:pt idx="318">
                  <c:v>4.2451592527941102</c:v>
                </c:pt>
                <c:pt idx="319">
                  <c:v>4.2451592527941102</c:v>
                </c:pt>
                <c:pt idx="320">
                  <c:v>6.4926741750969086</c:v>
                </c:pt>
                <c:pt idx="321">
                  <c:v>6.4926741750969086</c:v>
                </c:pt>
                <c:pt idx="322">
                  <c:v>7.6163244258787017</c:v>
                </c:pt>
                <c:pt idx="323">
                  <c:v>7.6163244258787017</c:v>
                </c:pt>
                <c:pt idx="324">
                  <c:v>5.3689524537767284</c:v>
                </c:pt>
                <c:pt idx="325">
                  <c:v>5.3689524537767284</c:v>
                </c:pt>
                <c:pt idx="326">
                  <c:v>7.6163244258787017</c:v>
                </c:pt>
                <c:pt idx="327">
                  <c:v>9.8634105521487072</c:v>
                </c:pt>
                <c:pt idx="328">
                  <c:v>7.6163244258787017</c:v>
                </c:pt>
                <c:pt idx="329">
                  <c:v>7.6163244258787017</c:v>
                </c:pt>
                <c:pt idx="330">
                  <c:v>14.356725557969185</c:v>
                </c:pt>
                <c:pt idx="331">
                  <c:v>8.739903215187951</c:v>
                </c:pt>
                <c:pt idx="332">
                  <c:v>7.6163244258787017</c:v>
                </c:pt>
                <c:pt idx="333">
                  <c:v>8.739903215187951</c:v>
                </c:pt>
                <c:pt idx="334">
                  <c:v>5.3689524537767284</c:v>
                </c:pt>
                <c:pt idx="335">
                  <c:v>7.6163244258787017</c:v>
                </c:pt>
                <c:pt idx="336">
                  <c:v>7.6163244258787017</c:v>
                </c:pt>
                <c:pt idx="337">
                  <c:v>5.3689524537767284</c:v>
                </c:pt>
                <c:pt idx="338">
                  <c:v>6.4926741750969086</c:v>
                </c:pt>
                <c:pt idx="339">
                  <c:v>4.2451592527941102</c:v>
                </c:pt>
                <c:pt idx="340">
                  <c:v>7.6163244258787017</c:v>
                </c:pt>
                <c:pt idx="341">
                  <c:v>5.3689524537767284</c:v>
                </c:pt>
                <c:pt idx="342">
                  <c:v>6.4926741750969086</c:v>
                </c:pt>
                <c:pt idx="343">
                  <c:v>7.6163244258787017</c:v>
                </c:pt>
                <c:pt idx="344">
                  <c:v>3.1212945630977629</c:v>
                </c:pt>
                <c:pt idx="345">
                  <c:v>5.3689524537767284</c:v>
                </c:pt>
                <c:pt idx="346">
                  <c:v>7.6163244258787017</c:v>
                </c:pt>
                <c:pt idx="347">
                  <c:v>4.2451592527941102</c:v>
                </c:pt>
                <c:pt idx="348">
                  <c:v>5.3689524537767284</c:v>
                </c:pt>
                <c:pt idx="349">
                  <c:v>7.6163244258787017</c:v>
                </c:pt>
                <c:pt idx="350">
                  <c:v>9.8634105521487072</c:v>
                </c:pt>
                <c:pt idx="351">
                  <c:v>7.6163244258787017</c:v>
                </c:pt>
                <c:pt idx="352">
                  <c:v>4.2451592527941102</c:v>
                </c:pt>
                <c:pt idx="353">
                  <c:v>5.3689524537767284</c:v>
                </c:pt>
                <c:pt idx="354">
                  <c:v>6.4926741750969086</c:v>
                </c:pt>
                <c:pt idx="355">
                  <c:v>8.739903215187951</c:v>
                </c:pt>
                <c:pt idx="356">
                  <c:v>-10.370661147419014</c:v>
                </c:pt>
                <c:pt idx="357">
                  <c:v>7.6163244258787017</c:v>
                </c:pt>
                <c:pt idx="358">
                  <c:v>7.6163244258787017</c:v>
                </c:pt>
                <c:pt idx="359">
                  <c:v>5.3689524537767284</c:v>
                </c:pt>
                <c:pt idx="360">
                  <c:v>8.739903215187951</c:v>
                </c:pt>
                <c:pt idx="361">
                  <c:v>4.2451592527941102</c:v>
                </c:pt>
                <c:pt idx="362">
                  <c:v>6.4926741750969086</c:v>
                </c:pt>
                <c:pt idx="363">
                  <c:v>6.4926741750969086</c:v>
                </c:pt>
                <c:pt idx="364">
                  <c:v>7.6163244258787017</c:v>
                </c:pt>
                <c:pt idx="365">
                  <c:v>5.3689524537767284</c:v>
                </c:pt>
                <c:pt idx="366">
                  <c:v>5.3689524537767284</c:v>
                </c:pt>
                <c:pt idx="367">
                  <c:v>4.2451592527941102</c:v>
                </c:pt>
                <c:pt idx="368">
                  <c:v>6.4926741750969086</c:v>
                </c:pt>
                <c:pt idx="369">
                  <c:v>5.3689524537767284</c:v>
                </c:pt>
                <c:pt idx="370">
                  <c:v>7.6163244258787017</c:v>
                </c:pt>
                <c:pt idx="371">
                  <c:v>5.3689524537767284</c:v>
                </c:pt>
                <c:pt idx="372">
                  <c:v>6.4926741750969086</c:v>
                </c:pt>
                <c:pt idx="373">
                  <c:v>7.6163244258787017</c:v>
                </c:pt>
                <c:pt idx="374">
                  <c:v>7.6163244258787017</c:v>
                </c:pt>
                <c:pt idx="375">
                  <c:v>5.3689524537767284</c:v>
                </c:pt>
                <c:pt idx="376">
                  <c:v>7.6163244258787017</c:v>
                </c:pt>
                <c:pt idx="377">
                  <c:v>6.4926741750969086</c:v>
                </c:pt>
                <c:pt idx="378">
                  <c:v>6.4926741750969086</c:v>
                </c:pt>
                <c:pt idx="379">
                  <c:v>5.3689524537767284</c:v>
                </c:pt>
                <c:pt idx="380">
                  <c:v>6.4926741750969086</c:v>
                </c:pt>
                <c:pt idx="381">
                  <c:v>5.3689524537767284</c:v>
                </c:pt>
                <c:pt idx="382">
                  <c:v>7.6163244258787017</c:v>
                </c:pt>
                <c:pt idx="383">
                  <c:v>6.4926741750969086</c:v>
                </c:pt>
                <c:pt idx="384">
                  <c:v>5.3689524537767284</c:v>
                </c:pt>
                <c:pt idx="385">
                  <c:v>5.3689524537767284</c:v>
                </c:pt>
                <c:pt idx="386">
                  <c:v>8.739903215187951</c:v>
                </c:pt>
                <c:pt idx="387">
                  <c:v>7.6163244258787017</c:v>
                </c:pt>
                <c:pt idx="388">
                  <c:v>6.4926741750969086</c:v>
                </c:pt>
                <c:pt idx="389">
                  <c:v>5.3689524537767284</c:v>
                </c:pt>
                <c:pt idx="390">
                  <c:v>6.4926741750969086</c:v>
                </c:pt>
                <c:pt idx="391">
                  <c:v>4.2451592527941102</c:v>
                </c:pt>
                <c:pt idx="392">
                  <c:v>7.6163244258787017</c:v>
                </c:pt>
                <c:pt idx="393">
                  <c:v>5.3689524537767284</c:v>
                </c:pt>
                <c:pt idx="394">
                  <c:v>6.4926741750969086</c:v>
                </c:pt>
                <c:pt idx="395">
                  <c:v>9.8634105521487072</c:v>
                </c:pt>
                <c:pt idx="396">
                  <c:v>8.739903215187951</c:v>
                </c:pt>
                <c:pt idx="397">
                  <c:v>6.4926741750969086</c:v>
                </c:pt>
                <c:pt idx="398">
                  <c:v>9.8634105521487072</c:v>
                </c:pt>
                <c:pt idx="399">
                  <c:v>7.6163244258787017</c:v>
                </c:pt>
                <c:pt idx="400">
                  <c:v>7.6163244258787017</c:v>
                </c:pt>
                <c:pt idx="401">
                  <c:v>5.3689524537767284</c:v>
                </c:pt>
                <c:pt idx="402">
                  <c:v>7.6163244258787017</c:v>
                </c:pt>
                <c:pt idx="403">
                  <c:v>4.2451592527941102</c:v>
                </c:pt>
                <c:pt idx="404">
                  <c:v>5.3689524537767284</c:v>
                </c:pt>
                <c:pt idx="405">
                  <c:v>7.6163244258787017</c:v>
                </c:pt>
                <c:pt idx="406">
                  <c:v>7.6163244258787017</c:v>
                </c:pt>
                <c:pt idx="407">
                  <c:v>6.4926741750969086</c:v>
                </c:pt>
                <c:pt idx="408">
                  <c:v>7.6163244258787017</c:v>
                </c:pt>
                <c:pt idx="409">
                  <c:v>7.6163244258787017</c:v>
                </c:pt>
                <c:pt idx="410">
                  <c:v>6.4926741750969086</c:v>
                </c:pt>
                <c:pt idx="411">
                  <c:v>5.3689524537767284</c:v>
                </c:pt>
                <c:pt idx="412">
                  <c:v>6.4926741750969086</c:v>
                </c:pt>
                <c:pt idx="413">
                  <c:v>6.4926741750969086</c:v>
                </c:pt>
                <c:pt idx="414">
                  <c:v>6.4926741750969086</c:v>
                </c:pt>
                <c:pt idx="415">
                  <c:v>6.4926741750969086</c:v>
                </c:pt>
                <c:pt idx="416">
                  <c:v>3.1212945630977629</c:v>
                </c:pt>
                <c:pt idx="417">
                  <c:v>4.2451592527941102</c:v>
                </c:pt>
                <c:pt idx="418">
                  <c:v>3.1212945630977629</c:v>
                </c:pt>
                <c:pt idx="419">
                  <c:v>7.6163244258787017</c:v>
                </c:pt>
                <c:pt idx="420">
                  <c:v>8.739903215187951</c:v>
                </c:pt>
                <c:pt idx="421">
                  <c:v>9.8634105521487072</c:v>
                </c:pt>
                <c:pt idx="422">
                  <c:v>9.8634105521487072</c:v>
                </c:pt>
                <c:pt idx="423">
                  <c:v>6.4926741750969086</c:v>
                </c:pt>
                <c:pt idx="424">
                  <c:v>5.3689524537767284</c:v>
                </c:pt>
                <c:pt idx="425">
                  <c:v>7.6163244258787017</c:v>
                </c:pt>
                <c:pt idx="426">
                  <c:v>8.739903215187951</c:v>
                </c:pt>
                <c:pt idx="427">
                  <c:v>4.2451592527941102</c:v>
                </c:pt>
                <c:pt idx="428">
                  <c:v>6.4926741750969086</c:v>
                </c:pt>
                <c:pt idx="429">
                  <c:v>7.6163244258787017</c:v>
                </c:pt>
                <c:pt idx="430">
                  <c:v>8.739903215187951</c:v>
                </c:pt>
                <c:pt idx="431">
                  <c:v>7.6163244258787017</c:v>
                </c:pt>
                <c:pt idx="432">
                  <c:v>7.6163244258787017</c:v>
                </c:pt>
                <c:pt idx="433">
                  <c:v>4.2451592527941102</c:v>
                </c:pt>
                <c:pt idx="434">
                  <c:v>5.3689524537767284</c:v>
                </c:pt>
                <c:pt idx="435">
                  <c:v>3.1212945630977629</c:v>
                </c:pt>
                <c:pt idx="436">
                  <c:v>3.1212945630977629</c:v>
                </c:pt>
                <c:pt idx="437">
                  <c:v>3.1212945630977629</c:v>
                </c:pt>
                <c:pt idx="438">
                  <c:v>4.2451592527941102</c:v>
                </c:pt>
                <c:pt idx="439">
                  <c:v>3.1212945630977629</c:v>
                </c:pt>
                <c:pt idx="440">
                  <c:v>5.3689524537767284</c:v>
                </c:pt>
                <c:pt idx="441">
                  <c:v>5.3689524537767284</c:v>
                </c:pt>
                <c:pt idx="442">
                  <c:v>6.4926741750969086</c:v>
                </c:pt>
                <c:pt idx="443">
                  <c:v>7.6163244258787017</c:v>
                </c:pt>
                <c:pt idx="444">
                  <c:v>5.3689524537767284</c:v>
                </c:pt>
                <c:pt idx="445">
                  <c:v>7.6163244258787017</c:v>
                </c:pt>
                <c:pt idx="446">
                  <c:v>8.739903215187951</c:v>
                </c:pt>
                <c:pt idx="447">
                  <c:v>4.2451592527941102</c:v>
                </c:pt>
                <c:pt idx="448">
                  <c:v>5.3689524537767284</c:v>
                </c:pt>
                <c:pt idx="449">
                  <c:v>7.6163244258787017</c:v>
                </c:pt>
                <c:pt idx="450">
                  <c:v>5.3689524537767284</c:v>
                </c:pt>
                <c:pt idx="451">
                  <c:v>7.6163244258787017</c:v>
                </c:pt>
                <c:pt idx="452">
                  <c:v>6.4926741750969086</c:v>
                </c:pt>
                <c:pt idx="453">
                  <c:v>5.3689524537767284</c:v>
                </c:pt>
                <c:pt idx="454">
                  <c:v>4.2451592527941102</c:v>
                </c:pt>
                <c:pt idx="455">
                  <c:v>6.4926741750969086</c:v>
                </c:pt>
                <c:pt idx="456">
                  <c:v>4.2451592527941102</c:v>
                </c:pt>
                <c:pt idx="457">
                  <c:v>5.3689524537767284</c:v>
                </c:pt>
                <c:pt idx="458">
                  <c:v>6.4926741750969086</c:v>
                </c:pt>
                <c:pt idx="459">
                  <c:v>7.6163244258787017</c:v>
                </c:pt>
                <c:pt idx="460">
                  <c:v>6.4926741750969086</c:v>
                </c:pt>
                <c:pt idx="461">
                  <c:v>6.4926741750969086</c:v>
                </c:pt>
                <c:pt idx="462">
                  <c:v>6.4926741750969086</c:v>
                </c:pt>
                <c:pt idx="463">
                  <c:v>7.6163244258787017</c:v>
                </c:pt>
                <c:pt idx="464">
                  <c:v>7.6163244258787017</c:v>
                </c:pt>
                <c:pt idx="465">
                  <c:v>6.4926741750969086</c:v>
                </c:pt>
                <c:pt idx="466">
                  <c:v>5.3689524537767284</c:v>
                </c:pt>
                <c:pt idx="467">
                  <c:v>7.6163244258787017</c:v>
                </c:pt>
                <c:pt idx="468">
                  <c:v>6.4926741750969086</c:v>
                </c:pt>
                <c:pt idx="469">
                  <c:v>7.6163244258787017</c:v>
                </c:pt>
                <c:pt idx="470">
                  <c:v>7.6163244258787017</c:v>
                </c:pt>
                <c:pt idx="471">
                  <c:v>4.2451592527941102</c:v>
                </c:pt>
                <c:pt idx="472">
                  <c:v>8.739903215187951</c:v>
                </c:pt>
                <c:pt idx="473">
                  <c:v>4.2451592527941102</c:v>
                </c:pt>
                <c:pt idx="474">
                  <c:v>8.739903215187951</c:v>
                </c:pt>
                <c:pt idx="475">
                  <c:v>5.3689524537767284</c:v>
                </c:pt>
                <c:pt idx="476">
                  <c:v>3.1212945630977629</c:v>
                </c:pt>
                <c:pt idx="477">
                  <c:v>5.3689524537767284</c:v>
                </c:pt>
                <c:pt idx="478">
                  <c:v>6.4926741750969086</c:v>
                </c:pt>
                <c:pt idx="479">
                  <c:v>3.1212945630977629</c:v>
                </c:pt>
                <c:pt idx="480">
                  <c:v>5.3689524537767284</c:v>
                </c:pt>
                <c:pt idx="481">
                  <c:v>7.6163244258787017</c:v>
                </c:pt>
                <c:pt idx="482">
                  <c:v>7.6163244258787017</c:v>
                </c:pt>
                <c:pt idx="483">
                  <c:v>3.1212945630977629</c:v>
                </c:pt>
                <c:pt idx="484">
                  <c:v>5.3689524537767284</c:v>
                </c:pt>
                <c:pt idx="485">
                  <c:v>5.3689524537767284</c:v>
                </c:pt>
                <c:pt idx="486">
                  <c:v>3.1212945630977629</c:v>
                </c:pt>
                <c:pt idx="487">
                  <c:v>6.4926741750969086</c:v>
                </c:pt>
                <c:pt idx="488">
                  <c:v>6.4926741750969086</c:v>
                </c:pt>
                <c:pt idx="489">
                  <c:v>5.3689524537767284</c:v>
                </c:pt>
                <c:pt idx="490">
                  <c:v>3.1212945630977629</c:v>
                </c:pt>
                <c:pt idx="491">
                  <c:v>8.739903215187951</c:v>
                </c:pt>
                <c:pt idx="492">
                  <c:v>5.3689524537767284</c:v>
                </c:pt>
                <c:pt idx="493">
                  <c:v>5.3689524537767284</c:v>
                </c:pt>
                <c:pt idx="494">
                  <c:v>5.3689524537767284</c:v>
                </c:pt>
                <c:pt idx="495">
                  <c:v>7.6163244258787017</c:v>
                </c:pt>
                <c:pt idx="496">
                  <c:v>5.3689524537767284</c:v>
                </c:pt>
                <c:pt idx="497">
                  <c:v>7.6163244258787017</c:v>
                </c:pt>
                <c:pt idx="498">
                  <c:v>5.3689524537767284</c:v>
                </c:pt>
                <c:pt idx="499">
                  <c:v>4.2451592527941102</c:v>
                </c:pt>
                <c:pt idx="500">
                  <c:v>5.3689524537767284</c:v>
                </c:pt>
                <c:pt idx="501">
                  <c:v>5.3689524537767284</c:v>
                </c:pt>
                <c:pt idx="502">
                  <c:v>4.2451592527941102</c:v>
                </c:pt>
                <c:pt idx="503">
                  <c:v>6.4926741750969086</c:v>
                </c:pt>
                <c:pt idx="504">
                  <c:v>4.2451592527941102</c:v>
                </c:pt>
                <c:pt idx="505">
                  <c:v>3.1212945630977629</c:v>
                </c:pt>
                <c:pt idx="506">
                  <c:v>3.1212945630977629</c:v>
                </c:pt>
                <c:pt idx="507">
                  <c:v>4.2451592527941102</c:v>
                </c:pt>
                <c:pt idx="508">
                  <c:v>5.3689524537767284</c:v>
                </c:pt>
                <c:pt idx="509">
                  <c:v>5.3689524537767284</c:v>
                </c:pt>
                <c:pt idx="510">
                  <c:v>4.2451592527941102</c:v>
                </c:pt>
                <c:pt idx="511">
                  <c:v>6.4926741750969086</c:v>
                </c:pt>
                <c:pt idx="512">
                  <c:v>5.3689524537767284</c:v>
                </c:pt>
                <c:pt idx="513">
                  <c:v>4.2451592527941102</c:v>
                </c:pt>
                <c:pt idx="514">
                  <c:v>5.3689524537767284</c:v>
                </c:pt>
                <c:pt idx="515">
                  <c:v>7.6163244258787017</c:v>
                </c:pt>
                <c:pt idx="516">
                  <c:v>6.4926741750969086</c:v>
                </c:pt>
                <c:pt idx="517">
                  <c:v>7.6163244258787017</c:v>
                </c:pt>
                <c:pt idx="518">
                  <c:v>5.3689524537767284</c:v>
                </c:pt>
                <c:pt idx="519">
                  <c:v>6.4926741750969086</c:v>
                </c:pt>
                <c:pt idx="520">
                  <c:v>5.3689524537767284</c:v>
                </c:pt>
                <c:pt idx="521">
                  <c:v>5.3689524537767284</c:v>
                </c:pt>
                <c:pt idx="522">
                  <c:v>5.3689524537767284</c:v>
                </c:pt>
                <c:pt idx="523">
                  <c:v>24.462507899195771</c:v>
                </c:pt>
                <c:pt idx="524">
                  <c:v>16.602954582849634</c:v>
                </c:pt>
                <c:pt idx="525">
                  <c:v>22.217277999909129</c:v>
                </c:pt>
                <c:pt idx="526">
                  <c:v>21.094556039650342</c:v>
                </c:pt>
                <c:pt idx="527">
                  <c:v>18.84889805255807</c:v>
                </c:pt>
                <c:pt idx="528">
                  <c:v>22.217277999909129</c:v>
                </c:pt>
                <c:pt idx="529">
                  <c:v>19.971762726898305</c:v>
                </c:pt>
                <c:pt idx="530">
                  <c:v>15.479875769335194</c:v>
                </c:pt>
                <c:pt idx="531">
                  <c:v>14.356725557969185</c:v>
                </c:pt>
                <c:pt idx="532">
                  <c:v>14.356725557969185</c:v>
                </c:pt>
                <c:pt idx="533">
                  <c:v>9.8634105521487072</c:v>
                </c:pt>
                <c:pt idx="534">
                  <c:v>13.233503939642105</c:v>
                </c:pt>
                <c:pt idx="535">
                  <c:v>10.986846445812262</c:v>
                </c:pt>
                <c:pt idx="536">
                  <c:v>12.110210905288113</c:v>
                </c:pt>
                <c:pt idx="537">
                  <c:v>12.110210905288113</c:v>
                </c:pt>
                <c:pt idx="538">
                  <c:v>8.739903215187951</c:v>
                </c:pt>
                <c:pt idx="539">
                  <c:v>10.986846445812262</c:v>
                </c:pt>
                <c:pt idx="540">
                  <c:v>9.8634105521487072</c:v>
                </c:pt>
                <c:pt idx="541">
                  <c:v>7.6163244258787017</c:v>
                </c:pt>
                <c:pt idx="542">
                  <c:v>12.110210905288113</c:v>
                </c:pt>
                <c:pt idx="543">
                  <c:v>6.4926741750969086</c:v>
                </c:pt>
                <c:pt idx="544">
                  <c:v>7.6163244258787017</c:v>
                </c:pt>
                <c:pt idx="545">
                  <c:v>9.8634105521487072</c:v>
                </c:pt>
                <c:pt idx="546">
                  <c:v>9.8634105521487072</c:v>
                </c:pt>
                <c:pt idx="547">
                  <c:v>8.739903215187951</c:v>
                </c:pt>
                <c:pt idx="548">
                  <c:v>9.8634105521487072</c:v>
                </c:pt>
                <c:pt idx="549">
                  <c:v>16.602954582849634</c:v>
                </c:pt>
                <c:pt idx="550">
                  <c:v>7.6163244258787017</c:v>
                </c:pt>
                <c:pt idx="551">
                  <c:v>7.6163244258787017</c:v>
                </c:pt>
                <c:pt idx="552">
                  <c:v>7.6163244258787017</c:v>
                </c:pt>
                <c:pt idx="553">
                  <c:v>7.6163244258787017</c:v>
                </c:pt>
                <c:pt idx="554">
                  <c:v>5.3689524537767284</c:v>
                </c:pt>
                <c:pt idx="555">
                  <c:v>7.6163244258787017</c:v>
                </c:pt>
                <c:pt idx="556">
                  <c:v>5.3689524537767284</c:v>
                </c:pt>
                <c:pt idx="557">
                  <c:v>7.6163244258787017</c:v>
                </c:pt>
                <c:pt idx="558">
                  <c:v>5.3689524537767284</c:v>
                </c:pt>
                <c:pt idx="559">
                  <c:v>3.1212945630977629</c:v>
                </c:pt>
                <c:pt idx="560">
                  <c:v>6.4926741750969086</c:v>
                </c:pt>
                <c:pt idx="561">
                  <c:v>5.3689524537767284</c:v>
                </c:pt>
                <c:pt idx="562">
                  <c:v>6.4926741750969086</c:v>
                </c:pt>
                <c:pt idx="563">
                  <c:v>7.6163244258787017</c:v>
                </c:pt>
                <c:pt idx="564">
                  <c:v>8.739903215187951</c:v>
                </c:pt>
                <c:pt idx="565">
                  <c:v>5.3689524537767284</c:v>
                </c:pt>
                <c:pt idx="566">
                  <c:v>7.6163244258787017</c:v>
                </c:pt>
                <c:pt idx="567">
                  <c:v>7.6163244258787017</c:v>
                </c:pt>
                <c:pt idx="568">
                  <c:v>6.4926741750969086</c:v>
                </c:pt>
                <c:pt idx="569">
                  <c:v>7.6163244258787017</c:v>
                </c:pt>
                <c:pt idx="570">
                  <c:v>5.3689524537767284</c:v>
                </c:pt>
                <c:pt idx="571">
                  <c:v>8.739903215187951</c:v>
                </c:pt>
                <c:pt idx="572">
                  <c:v>7.6163244258787017</c:v>
                </c:pt>
                <c:pt idx="573">
                  <c:v>19.971762726898305</c:v>
                </c:pt>
                <c:pt idx="574">
                  <c:v>5.3689524537767284</c:v>
                </c:pt>
                <c:pt idx="575">
                  <c:v>7.6163244258787017</c:v>
                </c:pt>
                <c:pt idx="576">
                  <c:v>5.3689524537767284</c:v>
                </c:pt>
                <c:pt idx="577">
                  <c:v>4.2451592527941102</c:v>
                </c:pt>
                <c:pt idx="578">
                  <c:v>5.3689524537767284</c:v>
                </c:pt>
                <c:pt idx="579">
                  <c:v>7.6163244258787017</c:v>
                </c:pt>
                <c:pt idx="580">
                  <c:v>5.3689524537767284</c:v>
                </c:pt>
                <c:pt idx="581">
                  <c:v>6.4926741750969086</c:v>
                </c:pt>
                <c:pt idx="582">
                  <c:v>3.1212945630977629</c:v>
                </c:pt>
                <c:pt idx="583">
                  <c:v>3.1212945630977629</c:v>
                </c:pt>
                <c:pt idx="584">
                  <c:v>7.6163244258787017</c:v>
                </c:pt>
                <c:pt idx="585">
                  <c:v>3.1212945630977629</c:v>
                </c:pt>
                <c:pt idx="586">
                  <c:v>6.4926741750969086</c:v>
                </c:pt>
                <c:pt idx="587">
                  <c:v>8.739903215187951</c:v>
                </c:pt>
                <c:pt idx="588">
                  <c:v>5.3689524537767284</c:v>
                </c:pt>
                <c:pt idx="589">
                  <c:v>7.6163244258787017</c:v>
                </c:pt>
                <c:pt idx="590">
                  <c:v>9.8634105521487072</c:v>
                </c:pt>
                <c:pt idx="591">
                  <c:v>6.4926741750969086</c:v>
                </c:pt>
                <c:pt idx="592">
                  <c:v>9.8634105521487072</c:v>
                </c:pt>
                <c:pt idx="593">
                  <c:v>8.739903215187951</c:v>
                </c:pt>
                <c:pt idx="594">
                  <c:v>5.3689524537767284</c:v>
                </c:pt>
                <c:pt idx="595">
                  <c:v>7.6163244258787017</c:v>
                </c:pt>
                <c:pt idx="596">
                  <c:v>8.739903215187951</c:v>
                </c:pt>
                <c:pt idx="597">
                  <c:v>7.6163244258787017</c:v>
                </c:pt>
                <c:pt idx="598">
                  <c:v>10.986846445812262</c:v>
                </c:pt>
                <c:pt idx="599">
                  <c:v>7.6163244258787017</c:v>
                </c:pt>
                <c:pt idx="600">
                  <c:v>9.8634105521487072</c:v>
                </c:pt>
                <c:pt idx="601">
                  <c:v>8.739903215187951</c:v>
                </c:pt>
                <c:pt idx="602">
                  <c:v>6.4926741750969086</c:v>
                </c:pt>
                <c:pt idx="603">
                  <c:v>7.6163244258787017</c:v>
                </c:pt>
                <c:pt idx="604">
                  <c:v>7.6163244258787017</c:v>
                </c:pt>
                <c:pt idx="605">
                  <c:v>7.6163244258787017</c:v>
                </c:pt>
                <c:pt idx="606">
                  <c:v>5.3689524537767284</c:v>
                </c:pt>
                <c:pt idx="607">
                  <c:v>5.3689524537767284</c:v>
                </c:pt>
                <c:pt idx="608">
                  <c:v>6.4926741750969086</c:v>
                </c:pt>
                <c:pt idx="609">
                  <c:v>6.4926741750969086</c:v>
                </c:pt>
                <c:pt idx="610">
                  <c:v>6.4926741750969086</c:v>
                </c:pt>
                <c:pt idx="611">
                  <c:v>9.8634105521487072</c:v>
                </c:pt>
                <c:pt idx="612">
                  <c:v>7.6163244258787017</c:v>
                </c:pt>
                <c:pt idx="613">
                  <c:v>7.6163244258787017</c:v>
                </c:pt>
                <c:pt idx="614">
                  <c:v>7.6163244258787017</c:v>
                </c:pt>
                <c:pt idx="615">
                  <c:v>6.4926741750969086</c:v>
                </c:pt>
                <c:pt idx="616">
                  <c:v>8.739903215187951</c:v>
                </c:pt>
                <c:pt idx="617">
                  <c:v>14.356725557969185</c:v>
                </c:pt>
                <c:pt idx="618">
                  <c:v>16.602954582849634</c:v>
                </c:pt>
                <c:pt idx="619">
                  <c:v>19.971762726898305</c:v>
                </c:pt>
                <c:pt idx="620">
                  <c:v>22.217277999909129</c:v>
                </c:pt>
                <c:pt idx="621">
                  <c:v>18.84889805255807</c:v>
                </c:pt>
                <c:pt idx="622">
                  <c:v>17.725962007549242</c:v>
                </c:pt>
                <c:pt idx="623">
                  <c:v>19.971762726898305</c:v>
                </c:pt>
                <c:pt idx="624">
                  <c:v>16.602954582849634</c:v>
                </c:pt>
                <c:pt idx="625">
                  <c:v>15.479875769335194</c:v>
                </c:pt>
                <c:pt idx="626">
                  <c:v>16.602954582849634</c:v>
                </c:pt>
                <c:pt idx="627">
                  <c:v>14.356725557969185</c:v>
                </c:pt>
                <c:pt idx="628">
                  <c:v>10.986846445812262</c:v>
                </c:pt>
                <c:pt idx="629">
                  <c:v>12.110210905288113</c:v>
                </c:pt>
                <c:pt idx="630">
                  <c:v>9.8634105521487072</c:v>
                </c:pt>
                <c:pt idx="631">
                  <c:v>9.8634105521487072</c:v>
                </c:pt>
                <c:pt idx="632">
                  <c:v>9.8634105521487072</c:v>
                </c:pt>
                <c:pt idx="633">
                  <c:v>10.986846445812262</c:v>
                </c:pt>
                <c:pt idx="634">
                  <c:v>10.986846445812262</c:v>
                </c:pt>
                <c:pt idx="635">
                  <c:v>8.739903215187951</c:v>
                </c:pt>
                <c:pt idx="636">
                  <c:v>9.8634105521487072</c:v>
                </c:pt>
                <c:pt idx="637">
                  <c:v>8.739903215187951</c:v>
                </c:pt>
                <c:pt idx="638">
                  <c:v>8.739903215187951</c:v>
                </c:pt>
                <c:pt idx="639">
                  <c:v>12.110210905288113</c:v>
                </c:pt>
                <c:pt idx="640">
                  <c:v>9.8634105521487072</c:v>
                </c:pt>
                <c:pt idx="641">
                  <c:v>12.110210905288113</c:v>
                </c:pt>
                <c:pt idx="642">
                  <c:v>10.986846445812262</c:v>
                </c:pt>
                <c:pt idx="643">
                  <c:v>8.739903215187951</c:v>
                </c:pt>
                <c:pt idx="644">
                  <c:v>10.986846445812262</c:v>
                </c:pt>
                <c:pt idx="645">
                  <c:v>9.8634105521487072</c:v>
                </c:pt>
                <c:pt idx="646">
                  <c:v>9.8634105521487072</c:v>
                </c:pt>
                <c:pt idx="647">
                  <c:v>10.986846445812262</c:v>
                </c:pt>
                <c:pt idx="648">
                  <c:v>9.8634105521487072</c:v>
                </c:pt>
                <c:pt idx="649">
                  <c:v>9.8634105521487072</c:v>
                </c:pt>
                <c:pt idx="650">
                  <c:v>10.986846445812262</c:v>
                </c:pt>
                <c:pt idx="651">
                  <c:v>10.986846445812262</c:v>
                </c:pt>
                <c:pt idx="652">
                  <c:v>28.952111866572523</c:v>
                </c:pt>
                <c:pt idx="653">
                  <c:v>23.33992861675506</c:v>
                </c:pt>
                <c:pt idx="654">
                  <c:v>23.33992861675506</c:v>
                </c:pt>
                <c:pt idx="655">
                  <c:v>21.094556039650342</c:v>
                </c:pt>
                <c:pt idx="656">
                  <c:v>17.725962007549242</c:v>
                </c:pt>
                <c:pt idx="657">
                  <c:v>17.725962007549242</c:v>
                </c:pt>
                <c:pt idx="658">
                  <c:v>14.356725557969185</c:v>
                </c:pt>
                <c:pt idx="659">
                  <c:v>16.602954582849634</c:v>
                </c:pt>
                <c:pt idx="660">
                  <c:v>18.84889805255807</c:v>
                </c:pt>
                <c:pt idx="661">
                  <c:v>16.602954582849634</c:v>
                </c:pt>
                <c:pt idx="662">
                  <c:v>17.725962007549242</c:v>
                </c:pt>
                <c:pt idx="663">
                  <c:v>13.233503939642105</c:v>
                </c:pt>
                <c:pt idx="664">
                  <c:v>15.479875769335194</c:v>
                </c:pt>
                <c:pt idx="665">
                  <c:v>13.233503939642105</c:v>
                </c:pt>
                <c:pt idx="666">
                  <c:v>14.356725557969185</c:v>
                </c:pt>
                <c:pt idx="667">
                  <c:v>10.986846445812262</c:v>
                </c:pt>
                <c:pt idx="668">
                  <c:v>9.8634105521487072</c:v>
                </c:pt>
                <c:pt idx="669">
                  <c:v>13.233503939642105</c:v>
                </c:pt>
                <c:pt idx="670">
                  <c:v>13.233503939642105</c:v>
                </c:pt>
                <c:pt idx="671">
                  <c:v>13.233503939642105</c:v>
                </c:pt>
                <c:pt idx="672">
                  <c:v>8.739903215187951</c:v>
                </c:pt>
                <c:pt idx="673">
                  <c:v>7.6163244258787017</c:v>
                </c:pt>
                <c:pt idx="674">
                  <c:v>7.6163244258787017</c:v>
                </c:pt>
                <c:pt idx="675">
                  <c:v>10.986846445812262</c:v>
                </c:pt>
                <c:pt idx="676">
                  <c:v>7.6163244258787017</c:v>
                </c:pt>
                <c:pt idx="677">
                  <c:v>7.6163244258787017</c:v>
                </c:pt>
                <c:pt idx="678">
                  <c:v>6.4926741750969086</c:v>
                </c:pt>
                <c:pt idx="679">
                  <c:v>8.739903215187951</c:v>
                </c:pt>
                <c:pt idx="680">
                  <c:v>6.4926741750969086</c:v>
                </c:pt>
                <c:pt idx="681">
                  <c:v>7.6163244258787017</c:v>
                </c:pt>
                <c:pt idx="682">
                  <c:v>9.8634105521487072</c:v>
                </c:pt>
                <c:pt idx="683">
                  <c:v>7.6163244258787017</c:v>
                </c:pt>
                <c:pt idx="684">
                  <c:v>7.6163244258787017</c:v>
                </c:pt>
                <c:pt idx="685">
                  <c:v>9.8634105521487072</c:v>
                </c:pt>
                <c:pt idx="686">
                  <c:v>8.739903215187951</c:v>
                </c:pt>
                <c:pt idx="687">
                  <c:v>9.8634105521487072</c:v>
                </c:pt>
                <c:pt idx="688">
                  <c:v>7.6163244258787017</c:v>
                </c:pt>
                <c:pt idx="689">
                  <c:v>7.6163244258787017</c:v>
                </c:pt>
                <c:pt idx="690">
                  <c:v>10.986846445812262</c:v>
                </c:pt>
                <c:pt idx="691">
                  <c:v>9.8634105521487072</c:v>
                </c:pt>
                <c:pt idx="692">
                  <c:v>10.986846445812262</c:v>
                </c:pt>
                <c:pt idx="693">
                  <c:v>8.739903215187951</c:v>
                </c:pt>
                <c:pt idx="694">
                  <c:v>8.739903215187951</c:v>
                </c:pt>
                <c:pt idx="695">
                  <c:v>9.8634105521487072</c:v>
                </c:pt>
                <c:pt idx="696">
                  <c:v>7.6163244258787017</c:v>
                </c:pt>
                <c:pt idx="697">
                  <c:v>6.4926741750969086</c:v>
                </c:pt>
                <c:pt idx="698">
                  <c:v>8.739903215187951</c:v>
                </c:pt>
                <c:pt idx="699">
                  <c:v>8.739903215187951</c:v>
                </c:pt>
                <c:pt idx="700">
                  <c:v>6.4926741750969086</c:v>
                </c:pt>
                <c:pt idx="701">
                  <c:v>7.6163244258787017</c:v>
                </c:pt>
                <c:pt idx="702">
                  <c:v>8.739903215187951</c:v>
                </c:pt>
                <c:pt idx="703">
                  <c:v>8.739903215187951</c:v>
                </c:pt>
                <c:pt idx="704">
                  <c:v>6.4926741750969086</c:v>
                </c:pt>
                <c:pt idx="705">
                  <c:v>6.4926741750969086</c:v>
                </c:pt>
                <c:pt idx="706">
                  <c:v>6.4926741750969086</c:v>
                </c:pt>
                <c:pt idx="707">
                  <c:v>6.4926741750969086</c:v>
                </c:pt>
                <c:pt idx="708">
                  <c:v>6.4926741750969086</c:v>
                </c:pt>
                <c:pt idx="709">
                  <c:v>-14.87027036784275</c:v>
                </c:pt>
                <c:pt idx="710">
                  <c:v>6.4926741750969086</c:v>
                </c:pt>
                <c:pt idx="711">
                  <c:v>9.8634105521487072</c:v>
                </c:pt>
                <c:pt idx="712">
                  <c:v>9.8634105521487072</c:v>
                </c:pt>
                <c:pt idx="713">
                  <c:v>6.4926741750969086</c:v>
                </c:pt>
                <c:pt idx="714">
                  <c:v>9.8634105521487072</c:v>
                </c:pt>
                <c:pt idx="715">
                  <c:v>6.4926741750969086</c:v>
                </c:pt>
                <c:pt idx="716">
                  <c:v>7.6163244258787017</c:v>
                </c:pt>
                <c:pt idx="717">
                  <c:v>5.3689524537767284</c:v>
                </c:pt>
                <c:pt idx="718">
                  <c:v>5.3689524537767284</c:v>
                </c:pt>
                <c:pt idx="719">
                  <c:v>6.4926741750969086</c:v>
                </c:pt>
                <c:pt idx="720">
                  <c:v>7.6163244258787017</c:v>
                </c:pt>
                <c:pt idx="721">
                  <c:v>6.4926741750969086</c:v>
                </c:pt>
                <c:pt idx="722">
                  <c:v>6.4926741750969086</c:v>
                </c:pt>
                <c:pt idx="723">
                  <c:v>8.739903215187951</c:v>
                </c:pt>
                <c:pt idx="724">
                  <c:v>6.4926741750969086</c:v>
                </c:pt>
                <c:pt idx="725">
                  <c:v>7.6163244258787017</c:v>
                </c:pt>
                <c:pt idx="726">
                  <c:v>5.3689524537767284</c:v>
                </c:pt>
                <c:pt idx="727">
                  <c:v>7.6163244258787017</c:v>
                </c:pt>
                <c:pt idx="728">
                  <c:v>7.6163244258787017</c:v>
                </c:pt>
                <c:pt idx="729">
                  <c:v>5.3689524537767284</c:v>
                </c:pt>
                <c:pt idx="730">
                  <c:v>5.3689524537767284</c:v>
                </c:pt>
                <c:pt idx="731">
                  <c:v>7.6163244258787017</c:v>
                </c:pt>
                <c:pt idx="732">
                  <c:v>12.110210905288113</c:v>
                </c:pt>
                <c:pt idx="733">
                  <c:v>8.739903215187951</c:v>
                </c:pt>
                <c:pt idx="734">
                  <c:v>8.739903215187951</c:v>
                </c:pt>
                <c:pt idx="735">
                  <c:v>6.4926741750969086</c:v>
                </c:pt>
                <c:pt idx="736">
                  <c:v>6.4926741750969086</c:v>
                </c:pt>
                <c:pt idx="737">
                  <c:v>5.3689524537767284</c:v>
                </c:pt>
                <c:pt idx="738">
                  <c:v>9.8634105521487072</c:v>
                </c:pt>
                <c:pt idx="739">
                  <c:v>7.6163244258787017</c:v>
                </c:pt>
                <c:pt idx="740">
                  <c:v>8.739903215187951</c:v>
                </c:pt>
                <c:pt idx="741">
                  <c:v>7.6163244258787017</c:v>
                </c:pt>
                <c:pt idx="742">
                  <c:v>7.6163244258787017</c:v>
                </c:pt>
                <c:pt idx="743">
                  <c:v>5.3689524537767284</c:v>
                </c:pt>
                <c:pt idx="744">
                  <c:v>8.739903215187951</c:v>
                </c:pt>
                <c:pt idx="745">
                  <c:v>5.3689524537767284</c:v>
                </c:pt>
                <c:pt idx="746">
                  <c:v>7.6163244258787017</c:v>
                </c:pt>
                <c:pt idx="747">
                  <c:v>7.6163244258787017</c:v>
                </c:pt>
                <c:pt idx="748">
                  <c:v>7.6163244258787017</c:v>
                </c:pt>
                <c:pt idx="749">
                  <c:v>7.6163244258787017</c:v>
                </c:pt>
                <c:pt idx="750">
                  <c:v>7.6163244258787017</c:v>
                </c:pt>
                <c:pt idx="751">
                  <c:v>5.3689524537767284</c:v>
                </c:pt>
                <c:pt idx="752">
                  <c:v>6.4926741750969086</c:v>
                </c:pt>
                <c:pt idx="753">
                  <c:v>6.4926741750969086</c:v>
                </c:pt>
                <c:pt idx="754">
                  <c:v>7.6163244258787017</c:v>
                </c:pt>
                <c:pt idx="755">
                  <c:v>9.8634105521487072</c:v>
                </c:pt>
                <c:pt idx="756">
                  <c:v>13.233503939642105</c:v>
                </c:pt>
                <c:pt idx="757">
                  <c:v>10.986846445812262</c:v>
                </c:pt>
                <c:pt idx="758">
                  <c:v>14.356725557969185</c:v>
                </c:pt>
                <c:pt idx="759">
                  <c:v>12.110210905288113</c:v>
                </c:pt>
                <c:pt idx="760">
                  <c:v>10.986846445812262</c:v>
                </c:pt>
                <c:pt idx="761">
                  <c:v>9.8634105521487072</c:v>
                </c:pt>
                <c:pt idx="762">
                  <c:v>8.739903215187951</c:v>
                </c:pt>
                <c:pt idx="763">
                  <c:v>7.6163244258787017</c:v>
                </c:pt>
                <c:pt idx="764">
                  <c:v>7.6163244258787017</c:v>
                </c:pt>
                <c:pt idx="765">
                  <c:v>9.8634105521487072</c:v>
                </c:pt>
                <c:pt idx="766">
                  <c:v>9.8634105521487072</c:v>
                </c:pt>
                <c:pt idx="767">
                  <c:v>5.3689524537767284</c:v>
                </c:pt>
                <c:pt idx="768">
                  <c:v>8.739903215187951</c:v>
                </c:pt>
                <c:pt idx="769">
                  <c:v>8.739903215187951</c:v>
                </c:pt>
                <c:pt idx="770">
                  <c:v>8.739903215187951</c:v>
                </c:pt>
                <c:pt idx="771">
                  <c:v>8.739903215187951</c:v>
                </c:pt>
                <c:pt idx="772">
                  <c:v>7.6163244258787017</c:v>
                </c:pt>
                <c:pt idx="773">
                  <c:v>5.3689524537767284</c:v>
                </c:pt>
                <c:pt idx="774">
                  <c:v>5.3689524537767284</c:v>
                </c:pt>
                <c:pt idx="775">
                  <c:v>4.2451592527941102</c:v>
                </c:pt>
                <c:pt idx="776">
                  <c:v>6.4926741750969086</c:v>
                </c:pt>
                <c:pt idx="777">
                  <c:v>7.6163244258787017</c:v>
                </c:pt>
                <c:pt idx="778">
                  <c:v>7.6163244258787017</c:v>
                </c:pt>
                <c:pt idx="779">
                  <c:v>5.3689524537767284</c:v>
                </c:pt>
                <c:pt idx="780">
                  <c:v>6.4926741750969086</c:v>
                </c:pt>
                <c:pt idx="781">
                  <c:v>8.739903215187951</c:v>
                </c:pt>
                <c:pt idx="782">
                  <c:v>9.8634105521487072</c:v>
                </c:pt>
                <c:pt idx="783">
                  <c:v>6.4926741750969086</c:v>
                </c:pt>
                <c:pt idx="784">
                  <c:v>8.739903215187951</c:v>
                </c:pt>
                <c:pt idx="785">
                  <c:v>5.3689524537767284</c:v>
                </c:pt>
                <c:pt idx="786">
                  <c:v>7.6163244258787017</c:v>
                </c:pt>
                <c:pt idx="787">
                  <c:v>8.739903215187951</c:v>
                </c:pt>
                <c:pt idx="788">
                  <c:v>6.4926741750969086</c:v>
                </c:pt>
                <c:pt idx="789">
                  <c:v>8.739903215187951</c:v>
                </c:pt>
                <c:pt idx="790">
                  <c:v>7.6163244258787017</c:v>
                </c:pt>
                <c:pt idx="791">
                  <c:v>5.3689524537767284</c:v>
                </c:pt>
                <c:pt idx="792">
                  <c:v>8.739903215187951</c:v>
                </c:pt>
                <c:pt idx="793">
                  <c:v>7.6163244258787017</c:v>
                </c:pt>
                <c:pt idx="794">
                  <c:v>7.6163244258787017</c:v>
                </c:pt>
                <c:pt idx="795">
                  <c:v>8.739903215187951</c:v>
                </c:pt>
                <c:pt idx="796">
                  <c:v>8.739903215187951</c:v>
                </c:pt>
                <c:pt idx="797">
                  <c:v>6.4926741750969086</c:v>
                </c:pt>
                <c:pt idx="798">
                  <c:v>6.4926741750969086</c:v>
                </c:pt>
                <c:pt idx="799">
                  <c:v>10.986846445812262</c:v>
                </c:pt>
                <c:pt idx="800">
                  <c:v>6.4926741750969086</c:v>
                </c:pt>
                <c:pt idx="801">
                  <c:v>7.6163244258787017</c:v>
                </c:pt>
                <c:pt idx="802">
                  <c:v>8.739903215187951</c:v>
                </c:pt>
                <c:pt idx="803">
                  <c:v>7.6163244258787017</c:v>
                </c:pt>
                <c:pt idx="804">
                  <c:v>12.110210905288113</c:v>
                </c:pt>
                <c:pt idx="805">
                  <c:v>9.8634105521487072</c:v>
                </c:pt>
                <c:pt idx="806">
                  <c:v>7.6163244258787017</c:v>
                </c:pt>
                <c:pt idx="807">
                  <c:v>10.986846445812262</c:v>
                </c:pt>
                <c:pt idx="808">
                  <c:v>9.8634105521487072</c:v>
                </c:pt>
                <c:pt idx="809">
                  <c:v>10.986846445812262</c:v>
                </c:pt>
                <c:pt idx="810">
                  <c:v>5.3689524537767284</c:v>
                </c:pt>
                <c:pt idx="811">
                  <c:v>9.8634105521487072</c:v>
                </c:pt>
                <c:pt idx="812">
                  <c:v>5.3689524537767284</c:v>
                </c:pt>
                <c:pt idx="813">
                  <c:v>8.739903215187951</c:v>
                </c:pt>
                <c:pt idx="814">
                  <c:v>8.739903215187951</c:v>
                </c:pt>
                <c:pt idx="815">
                  <c:v>7.6163244258787017</c:v>
                </c:pt>
                <c:pt idx="816">
                  <c:v>7.6163244258787017</c:v>
                </c:pt>
                <c:pt idx="817">
                  <c:v>7.6163244258787017</c:v>
                </c:pt>
                <c:pt idx="818">
                  <c:v>8.739903215187951</c:v>
                </c:pt>
                <c:pt idx="819">
                  <c:v>4.2451592527941102</c:v>
                </c:pt>
                <c:pt idx="820">
                  <c:v>4.2451592527941102</c:v>
                </c:pt>
                <c:pt idx="821">
                  <c:v>5.3689524537767284</c:v>
                </c:pt>
                <c:pt idx="822">
                  <c:v>8.739903215187951</c:v>
                </c:pt>
                <c:pt idx="823">
                  <c:v>5.3689524537767284</c:v>
                </c:pt>
                <c:pt idx="824">
                  <c:v>7.6163244258787017</c:v>
                </c:pt>
                <c:pt idx="825">
                  <c:v>8.739903215187951</c:v>
                </c:pt>
                <c:pt idx="826">
                  <c:v>7.6163244258787017</c:v>
                </c:pt>
                <c:pt idx="827">
                  <c:v>7.6163244258787017</c:v>
                </c:pt>
                <c:pt idx="828">
                  <c:v>8.739903215187951</c:v>
                </c:pt>
                <c:pt idx="829">
                  <c:v>5.3689524537767284</c:v>
                </c:pt>
                <c:pt idx="830">
                  <c:v>5.3689524537767284</c:v>
                </c:pt>
                <c:pt idx="831">
                  <c:v>8.739903215187951</c:v>
                </c:pt>
                <c:pt idx="832">
                  <c:v>6.4926741750969086</c:v>
                </c:pt>
                <c:pt idx="833">
                  <c:v>7.6163244258787017</c:v>
                </c:pt>
                <c:pt idx="834">
                  <c:v>5.3689524537767284</c:v>
                </c:pt>
                <c:pt idx="835">
                  <c:v>8.739903215187951</c:v>
                </c:pt>
                <c:pt idx="836">
                  <c:v>7.6163244258787017</c:v>
                </c:pt>
                <c:pt idx="837">
                  <c:v>5.3689524537767284</c:v>
                </c:pt>
                <c:pt idx="838">
                  <c:v>3.1212945630977629</c:v>
                </c:pt>
                <c:pt idx="839">
                  <c:v>6.4926741750969086</c:v>
                </c:pt>
                <c:pt idx="840">
                  <c:v>6.4926741750969086</c:v>
                </c:pt>
                <c:pt idx="841">
                  <c:v>6.4926741750969086</c:v>
                </c:pt>
                <c:pt idx="842">
                  <c:v>6.4926741750969086</c:v>
                </c:pt>
                <c:pt idx="843">
                  <c:v>6.4926741750969086</c:v>
                </c:pt>
                <c:pt idx="844">
                  <c:v>6.4926741750969086</c:v>
                </c:pt>
                <c:pt idx="845">
                  <c:v>6.4926741750969086</c:v>
                </c:pt>
                <c:pt idx="846">
                  <c:v>6.4926741750969086</c:v>
                </c:pt>
                <c:pt idx="847">
                  <c:v>6.4926741750969086</c:v>
                </c:pt>
                <c:pt idx="848">
                  <c:v>6.4926741750969086</c:v>
                </c:pt>
                <c:pt idx="849">
                  <c:v>6.4926741750969086</c:v>
                </c:pt>
                <c:pt idx="850">
                  <c:v>6.4926741750969086</c:v>
                </c:pt>
                <c:pt idx="851">
                  <c:v>5.3689524537767284</c:v>
                </c:pt>
                <c:pt idx="852">
                  <c:v>5.3689524537767284</c:v>
                </c:pt>
                <c:pt idx="853">
                  <c:v>7.6163244258787017</c:v>
                </c:pt>
                <c:pt idx="854">
                  <c:v>8.739903215187951</c:v>
                </c:pt>
                <c:pt idx="855">
                  <c:v>4.2451592527941102</c:v>
                </c:pt>
                <c:pt idx="856">
                  <c:v>4.2451592527941102</c:v>
                </c:pt>
                <c:pt idx="857">
                  <c:v>9.8634105521487072</c:v>
                </c:pt>
                <c:pt idx="858">
                  <c:v>8.739903215187951</c:v>
                </c:pt>
                <c:pt idx="859">
                  <c:v>9.8634105521487072</c:v>
                </c:pt>
                <c:pt idx="860">
                  <c:v>9.8634105521487072</c:v>
                </c:pt>
                <c:pt idx="861">
                  <c:v>8.739903215187951</c:v>
                </c:pt>
                <c:pt idx="862">
                  <c:v>7.6163244258787017</c:v>
                </c:pt>
                <c:pt idx="863">
                  <c:v>8.739903215187951</c:v>
                </c:pt>
                <c:pt idx="864">
                  <c:v>6.4926741750969086</c:v>
                </c:pt>
                <c:pt idx="865">
                  <c:v>7.6163244258787017</c:v>
                </c:pt>
                <c:pt idx="866">
                  <c:v>7.6163244258787017</c:v>
                </c:pt>
                <c:pt idx="867">
                  <c:v>5.3689524537767284</c:v>
                </c:pt>
                <c:pt idx="868">
                  <c:v>7.6163244258787017</c:v>
                </c:pt>
                <c:pt idx="869">
                  <c:v>6.4926741750969086</c:v>
                </c:pt>
                <c:pt idx="870">
                  <c:v>6.4926741750969086</c:v>
                </c:pt>
                <c:pt idx="871">
                  <c:v>5.3689524537767284</c:v>
                </c:pt>
                <c:pt idx="872">
                  <c:v>7.6163244258787017</c:v>
                </c:pt>
                <c:pt idx="873">
                  <c:v>5.3689524537767284</c:v>
                </c:pt>
                <c:pt idx="874">
                  <c:v>6.4926741750969086</c:v>
                </c:pt>
                <c:pt idx="875">
                  <c:v>7.6163244258787017</c:v>
                </c:pt>
                <c:pt idx="876">
                  <c:v>6.4926741750969086</c:v>
                </c:pt>
                <c:pt idx="877">
                  <c:v>5.3689524537767284</c:v>
                </c:pt>
                <c:pt idx="878">
                  <c:v>8.739903215187951</c:v>
                </c:pt>
                <c:pt idx="879">
                  <c:v>6.4926741750969086</c:v>
                </c:pt>
                <c:pt idx="880">
                  <c:v>5.3689524537767284</c:v>
                </c:pt>
                <c:pt idx="881">
                  <c:v>5.3689524537767284</c:v>
                </c:pt>
                <c:pt idx="882">
                  <c:v>6.4926741750969086</c:v>
                </c:pt>
                <c:pt idx="883">
                  <c:v>7.6163244258787017</c:v>
                </c:pt>
                <c:pt idx="884">
                  <c:v>6.4926741750969086</c:v>
                </c:pt>
                <c:pt idx="885">
                  <c:v>5.3689524537767284</c:v>
                </c:pt>
                <c:pt idx="886">
                  <c:v>7.6163244258787017</c:v>
                </c:pt>
                <c:pt idx="887">
                  <c:v>5.3689524537767284</c:v>
                </c:pt>
              </c:numCache>
            </c:numRef>
          </c:yVal>
          <c:smooth val="1"/>
          <c:extLst xmlns:c16r2="http://schemas.microsoft.com/office/drawing/2015/06/chart">
            <c:ext xmlns:c16="http://schemas.microsoft.com/office/drawing/2014/chart" uri="{C3380CC4-5D6E-409C-BE32-E72D297353CC}">
              <c16:uniqueId val="{00000000-854A-4786-A229-79CE148401B7}"/>
            </c:ext>
          </c:extLst>
        </c:ser>
        <c:dLbls>
          <c:showLegendKey val="0"/>
          <c:showVal val="0"/>
          <c:showCatName val="0"/>
          <c:showSerName val="0"/>
          <c:showPercent val="0"/>
          <c:showBubbleSize val="0"/>
        </c:dLbls>
        <c:axId val="-1368112336"/>
        <c:axId val="-1368114512"/>
      </c:scatterChart>
      <c:valAx>
        <c:axId val="-1368112336"/>
        <c:scaling>
          <c:orientation val="minMax"/>
          <c:max val="950"/>
          <c:min val="-50"/>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114512"/>
        <c:crosses val="autoZero"/>
        <c:crossBetween val="midCat"/>
        <c:majorUnit val="150"/>
      </c:valAx>
      <c:valAx>
        <c:axId val="-1368114512"/>
        <c:scaling>
          <c:orientation val="minMax"/>
          <c:max val="30"/>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112336"/>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Simulated Discharge (Stage  vs Q linear regression)</a:t>
            </a:r>
            <a:endParaRPr lang="en-PH">
              <a:effectLst/>
            </a:endParaRPr>
          </a:p>
        </c:rich>
      </c:tx>
      <c:layout/>
      <c:overlay val="0"/>
      <c:spPr>
        <a:noFill/>
        <a:ln>
          <a:noFill/>
        </a:ln>
        <a:effectLst/>
      </c:spPr>
    </c:title>
    <c:autoTitleDeleted val="0"/>
    <c:plotArea>
      <c:layout/>
      <c:scatterChart>
        <c:scatterStyle val="smoothMarker"/>
        <c:varyColors val="0"/>
        <c:ser>
          <c:idx val="0"/>
          <c:order val="0"/>
          <c:tx>
            <c:v>Computed Discharge</c:v>
          </c:tx>
          <c:spPr>
            <a:ln>
              <a:solidFill>
                <a:srgbClr val="00B050"/>
              </a:solidFill>
            </a:ln>
          </c:spPr>
          <c:marker>
            <c:symbol val="none"/>
          </c:marker>
          <c:xVal>
            <c:strRef>
              <c:f>'RATING CURVE'!$A$2:$A$889</c:f>
              <c:strCache>
                <c:ptCount val="888"/>
                <c:pt idx="0">
                  <c:v>2020/3/25 0:00:00</c:v>
                </c:pt>
                <c:pt idx="1">
                  <c:v>2020/3/25 1:00:00</c:v>
                </c:pt>
                <c:pt idx="2">
                  <c:v>2020/3/25 2:00:00</c:v>
                </c:pt>
                <c:pt idx="3">
                  <c:v>2020/3/25 3:00:00</c:v>
                </c:pt>
                <c:pt idx="4">
                  <c:v>2020/3/25 4:00:00</c:v>
                </c:pt>
                <c:pt idx="5">
                  <c:v>2020/3/25 5:00:00</c:v>
                </c:pt>
                <c:pt idx="6">
                  <c:v>2020/3/25 6:00:00</c:v>
                </c:pt>
                <c:pt idx="7">
                  <c:v>2020/3/25 7:00:00</c:v>
                </c:pt>
                <c:pt idx="8">
                  <c:v>2020/3/25 8:00:00</c:v>
                </c:pt>
                <c:pt idx="9">
                  <c:v>2020/3/25 9:00:00</c:v>
                </c:pt>
                <c:pt idx="10">
                  <c:v>2020/3/25 10:00:00</c:v>
                </c:pt>
                <c:pt idx="11">
                  <c:v>2020/3/25 11:00:00</c:v>
                </c:pt>
                <c:pt idx="12">
                  <c:v>2020/3/25 12:00:00</c:v>
                </c:pt>
                <c:pt idx="13">
                  <c:v>2020/3/25 13:00:00</c:v>
                </c:pt>
                <c:pt idx="14">
                  <c:v>2020/3/25 14:00:00</c:v>
                </c:pt>
                <c:pt idx="15">
                  <c:v>2020/3/25 15:00:00</c:v>
                </c:pt>
                <c:pt idx="16">
                  <c:v>2020/3/25 16:00:00</c:v>
                </c:pt>
                <c:pt idx="17">
                  <c:v>2020/3/25 17:00:00</c:v>
                </c:pt>
                <c:pt idx="18">
                  <c:v>2020/3/25 18:00:00</c:v>
                </c:pt>
                <c:pt idx="19">
                  <c:v>2020/3/25 19:00:00</c:v>
                </c:pt>
                <c:pt idx="20">
                  <c:v>2020/3/25 20:00:00</c:v>
                </c:pt>
                <c:pt idx="21">
                  <c:v>2020/3/25 21:00:00</c:v>
                </c:pt>
                <c:pt idx="22">
                  <c:v>2020/3/25 22:00:00</c:v>
                </c:pt>
                <c:pt idx="23">
                  <c:v>2020/3/25 23:00:00</c:v>
                </c:pt>
                <c:pt idx="24">
                  <c:v>2020/3/26 0:00:00</c:v>
                </c:pt>
                <c:pt idx="25">
                  <c:v>2020/3/26 1:00:00</c:v>
                </c:pt>
                <c:pt idx="26">
                  <c:v>2020/3/26 2:00:00</c:v>
                </c:pt>
                <c:pt idx="27">
                  <c:v>2020/3/26 3:00:00</c:v>
                </c:pt>
                <c:pt idx="28">
                  <c:v>2020/3/26 4:00:00</c:v>
                </c:pt>
                <c:pt idx="29">
                  <c:v>2020/3/26 5:00:00</c:v>
                </c:pt>
                <c:pt idx="30">
                  <c:v>2020/3/26 6:00:00</c:v>
                </c:pt>
                <c:pt idx="31">
                  <c:v>2020/3/26 7:00:00</c:v>
                </c:pt>
                <c:pt idx="32">
                  <c:v>2020/3/26 8:00:00</c:v>
                </c:pt>
                <c:pt idx="33">
                  <c:v>2020/3/26 9:00:00</c:v>
                </c:pt>
                <c:pt idx="34">
                  <c:v>2020/3/26 10:00:00</c:v>
                </c:pt>
                <c:pt idx="35">
                  <c:v>2020/3/26 11:00:00</c:v>
                </c:pt>
                <c:pt idx="36">
                  <c:v>2020/3/26 12:00:00</c:v>
                </c:pt>
                <c:pt idx="37">
                  <c:v>2020/3/26 13:00:00</c:v>
                </c:pt>
                <c:pt idx="38">
                  <c:v>2020/3/26 14:00:00</c:v>
                </c:pt>
                <c:pt idx="39">
                  <c:v>2020/3/26 15:00:00</c:v>
                </c:pt>
                <c:pt idx="40">
                  <c:v>2020/3/26 16:00:00</c:v>
                </c:pt>
                <c:pt idx="41">
                  <c:v>2020/3/26 17:00:00</c:v>
                </c:pt>
                <c:pt idx="42">
                  <c:v>2020/3/26 18:00:00</c:v>
                </c:pt>
                <c:pt idx="43">
                  <c:v>2020/3/26 19:00:00</c:v>
                </c:pt>
                <c:pt idx="44">
                  <c:v>2020/3/26 20:00:00</c:v>
                </c:pt>
                <c:pt idx="45">
                  <c:v>2020/3/26 21:00:00</c:v>
                </c:pt>
                <c:pt idx="46">
                  <c:v>2020/3/26 22:00:00</c:v>
                </c:pt>
                <c:pt idx="47">
                  <c:v>2020/3/26 23:00:00</c:v>
                </c:pt>
                <c:pt idx="48">
                  <c:v>2020/3/27 0:00:00</c:v>
                </c:pt>
                <c:pt idx="49">
                  <c:v>2020/3/27 1:00:00</c:v>
                </c:pt>
                <c:pt idx="50">
                  <c:v>2020/3/27 2:00:00</c:v>
                </c:pt>
                <c:pt idx="51">
                  <c:v>2020/3/27 3:00:00</c:v>
                </c:pt>
                <c:pt idx="52">
                  <c:v>2020/3/27 4:00:00</c:v>
                </c:pt>
                <c:pt idx="53">
                  <c:v>2020/3/27 5:00:00</c:v>
                </c:pt>
                <c:pt idx="54">
                  <c:v>2020/3/27 6:00:00</c:v>
                </c:pt>
                <c:pt idx="55">
                  <c:v>2020/3/27 7:00:00</c:v>
                </c:pt>
                <c:pt idx="56">
                  <c:v>2020/3/27 8:00:00</c:v>
                </c:pt>
                <c:pt idx="57">
                  <c:v>2020/3/27 9:00:00</c:v>
                </c:pt>
                <c:pt idx="58">
                  <c:v>2020/3/27 10:00:00</c:v>
                </c:pt>
                <c:pt idx="59">
                  <c:v>2020/3/27 11:00:00</c:v>
                </c:pt>
                <c:pt idx="60">
                  <c:v>2020/3/27 12:00:00</c:v>
                </c:pt>
                <c:pt idx="61">
                  <c:v>2020/3/27 13:00:00</c:v>
                </c:pt>
                <c:pt idx="62">
                  <c:v>2020/3/27 14:00:00</c:v>
                </c:pt>
                <c:pt idx="63">
                  <c:v>2020/3/27 15:00:00</c:v>
                </c:pt>
                <c:pt idx="64">
                  <c:v>2020/3/27 16:00:00</c:v>
                </c:pt>
                <c:pt idx="65">
                  <c:v>2020/3/27 17:00:00</c:v>
                </c:pt>
                <c:pt idx="66">
                  <c:v>2020/3/27 18:00:00</c:v>
                </c:pt>
                <c:pt idx="67">
                  <c:v>2020/3/27 19:00:00</c:v>
                </c:pt>
                <c:pt idx="68">
                  <c:v>2020/3/27 20:00:00</c:v>
                </c:pt>
                <c:pt idx="69">
                  <c:v>2020/3/27 21:00:00</c:v>
                </c:pt>
                <c:pt idx="70">
                  <c:v>2020/3/27 22:00:00</c:v>
                </c:pt>
                <c:pt idx="71">
                  <c:v>2020/3/27 23:00:00</c:v>
                </c:pt>
                <c:pt idx="72">
                  <c:v>2020/3/28 0:00:00</c:v>
                </c:pt>
                <c:pt idx="73">
                  <c:v>2020/3/28 1:00:00</c:v>
                </c:pt>
                <c:pt idx="74">
                  <c:v>2020/3/28 2:00:00</c:v>
                </c:pt>
                <c:pt idx="75">
                  <c:v>2020/3/28 3:00:00</c:v>
                </c:pt>
                <c:pt idx="76">
                  <c:v>2020/3/28 4:00:00</c:v>
                </c:pt>
                <c:pt idx="77">
                  <c:v>2020/3/28 5:00:00</c:v>
                </c:pt>
                <c:pt idx="78">
                  <c:v>2020/3/28 6:00:00</c:v>
                </c:pt>
                <c:pt idx="79">
                  <c:v>2020/3/28 7:00:00</c:v>
                </c:pt>
                <c:pt idx="80">
                  <c:v>2020/3/28 8:00:00</c:v>
                </c:pt>
                <c:pt idx="81">
                  <c:v>2020/3/28 9:00:00</c:v>
                </c:pt>
                <c:pt idx="82">
                  <c:v>2020/3/28 10:00:00</c:v>
                </c:pt>
                <c:pt idx="83">
                  <c:v>2020/3/28 11:00:00</c:v>
                </c:pt>
                <c:pt idx="84">
                  <c:v>2020/3/28 12:00:00</c:v>
                </c:pt>
                <c:pt idx="85">
                  <c:v>2020/3/28 13:00:00</c:v>
                </c:pt>
                <c:pt idx="86">
                  <c:v>2020/3/28 14:00:00</c:v>
                </c:pt>
                <c:pt idx="87">
                  <c:v>2020/3/28 15:00:00</c:v>
                </c:pt>
                <c:pt idx="88">
                  <c:v>2020/3/28 16:00:00</c:v>
                </c:pt>
                <c:pt idx="89">
                  <c:v>2020/3/28 17:00:00</c:v>
                </c:pt>
                <c:pt idx="90">
                  <c:v>2020/3/28 18:00:00</c:v>
                </c:pt>
                <c:pt idx="91">
                  <c:v>2020/3/28 19:00:00</c:v>
                </c:pt>
                <c:pt idx="92">
                  <c:v>2020/3/28 20:00:00</c:v>
                </c:pt>
                <c:pt idx="93">
                  <c:v>2020/3/28 21:00:00</c:v>
                </c:pt>
                <c:pt idx="94">
                  <c:v>2020/3/28 22:00:00</c:v>
                </c:pt>
                <c:pt idx="95">
                  <c:v>2020/3/28 23:00:00</c:v>
                </c:pt>
                <c:pt idx="96">
                  <c:v>2020/3/29 0:00:00</c:v>
                </c:pt>
                <c:pt idx="97">
                  <c:v>2020/3/29 1:00:00</c:v>
                </c:pt>
                <c:pt idx="98">
                  <c:v>2020/3/29 2:00:00</c:v>
                </c:pt>
                <c:pt idx="99">
                  <c:v>2020/3/29 3:00:00</c:v>
                </c:pt>
                <c:pt idx="100">
                  <c:v>2020/3/29 4:00:00</c:v>
                </c:pt>
                <c:pt idx="101">
                  <c:v>2020/3/29 5:00:00</c:v>
                </c:pt>
                <c:pt idx="102">
                  <c:v>2020/3/29 6:00:00</c:v>
                </c:pt>
                <c:pt idx="103">
                  <c:v>2020/3/29 7:00:00</c:v>
                </c:pt>
                <c:pt idx="104">
                  <c:v>2020/3/29 8:00:00</c:v>
                </c:pt>
                <c:pt idx="105">
                  <c:v>2020/3/29 9:00:00</c:v>
                </c:pt>
                <c:pt idx="106">
                  <c:v>2020/3/29 10:00:00</c:v>
                </c:pt>
                <c:pt idx="107">
                  <c:v>2020/3/29 11:00:00</c:v>
                </c:pt>
                <c:pt idx="108">
                  <c:v>2020/3/29 12:00:00</c:v>
                </c:pt>
                <c:pt idx="109">
                  <c:v>2020/3/29 13:00:00</c:v>
                </c:pt>
                <c:pt idx="110">
                  <c:v>2020/3/29 14:00:00</c:v>
                </c:pt>
                <c:pt idx="111">
                  <c:v>2020/3/29 15:00:00</c:v>
                </c:pt>
                <c:pt idx="112">
                  <c:v>2020/3/29 16:00:00</c:v>
                </c:pt>
                <c:pt idx="113">
                  <c:v>2020/3/29 17:00:00</c:v>
                </c:pt>
                <c:pt idx="114">
                  <c:v>2020/3/29 18:00:00</c:v>
                </c:pt>
                <c:pt idx="115">
                  <c:v>2020/3/29 19:00:00</c:v>
                </c:pt>
                <c:pt idx="116">
                  <c:v>2020/3/29 20:00:00</c:v>
                </c:pt>
                <c:pt idx="117">
                  <c:v>2020/3/29 21:00:00</c:v>
                </c:pt>
                <c:pt idx="118">
                  <c:v>2020/3/29 22:00:00</c:v>
                </c:pt>
                <c:pt idx="119">
                  <c:v>2020/3/29 23:00:00</c:v>
                </c:pt>
                <c:pt idx="120">
                  <c:v>2020/3/30 0:00:00</c:v>
                </c:pt>
                <c:pt idx="121">
                  <c:v>2020/3/30 1:00:00</c:v>
                </c:pt>
                <c:pt idx="122">
                  <c:v>2020/3/30 2:00:00</c:v>
                </c:pt>
                <c:pt idx="123">
                  <c:v>2020/3/30 3:00:00</c:v>
                </c:pt>
                <c:pt idx="124">
                  <c:v>2020/3/30 4:00:00</c:v>
                </c:pt>
                <c:pt idx="125">
                  <c:v>2020/3/30 5:00:00</c:v>
                </c:pt>
                <c:pt idx="126">
                  <c:v>2020/3/30 6:00:00</c:v>
                </c:pt>
                <c:pt idx="127">
                  <c:v>2020/3/30 7:00:00</c:v>
                </c:pt>
                <c:pt idx="128">
                  <c:v>2020/3/30 8:00:00</c:v>
                </c:pt>
                <c:pt idx="129">
                  <c:v>2020/3/30 9:00:00</c:v>
                </c:pt>
                <c:pt idx="130">
                  <c:v>2020/3/30 10:00:00</c:v>
                </c:pt>
                <c:pt idx="131">
                  <c:v>2020/3/30 11:00:00</c:v>
                </c:pt>
                <c:pt idx="132">
                  <c:v>2020/3/30 12:00:00</c:v>
                </c:pt>
                <c:pt idx="133">
                  <c:v>2020/3/30 13:00:00</c:v>
                </c:pt>
                <c:pt idx="134">
                  <c:v>2020/3/30 14:00:00</c:v>
                </c:pt>
                <c:pt idx="135">
                  <c:v>2020/3/30 15:00:00</c:v>
                </c:pt>
                <c:pt idx="136">
                  <c:v>2020/3/30 16:00:00</c:v>
                </c:pt>
                <c:pt idx="137">
                  <c:v>2020/3/30 17:00:00</c:v>
                </c:pt>
                <c:pt idx="138">
                  <c:v>2020/3/30 18:00:00</c:v>
                </c:pt>
                <c:pt idx="139">
                  <c:v>2020/3/30 19:00:00</c:v>
                </c:pt>
                <c:pt idx="140">
                  <c:v>2020/3/30 20:00:00</c:v>
                </c:pt>
                <c:pt idx="141">
                  <c:v>2020/3/30 21:00:00</c:v>
                </c:pt>
                <c:pt idx="142">
                  <c:v>2020/3/30 22:00:00</c:v>
                </c:pt>
                <c:pt idx="143">
                  <c:v>2020/3/30 23:00:00</c:v>
                </c:pt>
                <c:pt idx="144">
                  <c:v>2020/3/31 0:00:00</c:v>
                </c:pt>
                <c:pt idx="145">
                  <c:v>2020/3/31 1:00:00</c:v>
                </c:pt>
                <c:pt idx="146">
                  <c:v>2020/3/31 2:00:00</c:v>
                </c:pt>
                <c:pt idx="147">
                  <c:v>2020/3/31 3:00:00</c:v>
                </c:pt>
                <c:pt idx="148">
                  <c:v>2020/3/31 4:00:00</c:v>
                </c:pt>
                <c:pt idx="149">
                  <c:v>2020/3/31 5:00:00</c:v>
                </c:pt>
                <c:pt idx="150">
                  <c:v>2020/3/31 6:00:00</c:v>
                </c:pt>
                <c:pt idx="151">
                  <c:v>2020/3/31 7:00:00</c:v>
                </c:pt>
                <c:pt idx="152">
                  <c:v>2020/3/31 8:00:00</c:v>
                </c:pt>
                <c:pt idx="153">
                  <c:v>2020/3/31 9:00:00</c:v>
                </c:pt>
                <c:pt idx="154">
                  <c:v>2020/3/31 10:00:00</c:v>
                </c:pt>
                <c:pt idx="155">
                  <c:v>2020/3/31 11:00:00</c:v>
                </c:pt>
                <c:pt idx="156">
                  <c:v>2020/3/31 12:00:00</c:v>
                </c:pt>
                <c:pt idx="157">
                  <c:v>2020/3/31 13:00:00</c:v>
                </c:pt>
                <c:pt idx="158">
                  <c:v>2020/3/31 14:00:00</c:v>
                </c:pt>
                <c:pt idx="159">
                  <c:v>2020/3/31 15:00:00</c:v>
                </c:pt>
                <c:pt idx="160">
                  <c:v>2020/3/31 16:00:00</c:v>
                </c:pt>
                <c:pt idx="161">
                  <c:v>2020/3/31 17:00:00</c:v>
                </c:pt>
                <c:pt idx="162">
                  <c:v>2020/3/31 18:00:00</c:v>
                </c:pt>
                <c:pt idx="163">
                  <c:v>2020/3/31 19:00:00</c:v>
                </c:pt>
                <c:pt idx="164">
                  <c:v>2020/3/31 20:00:00</c:v>
                </c:pt>
                <c:pt idx="165">
                  <c:v>2020/3/31 21:00:00</c:v>
                </c:pt>
                <c:pt idx="166">
                  <c:v>2020/3/31 22:00:00</c:v>
                </c:pt>
                <c:pt idx="167">
                  <c:v>2020/3/31 23:00:00</c:v>
                </c:pt>
                <c:pt idx="168">
                  <c:v>2020/4/1 0:00:00</c:v>
                </c:pt>
                <c:pt idx="169">
                  <c:v>2020/4/1 1:00:00</c:v>
                </c:pt>
                <c:pt idx="170">
                  <c:v>2020/4/1 2:00:00</c:v>
                </c:pt>
                <c:pt idx="171">
                  <c:v>2020/4/1 3:00:00</c:v>
                </c:pt>
                <c:pt idx="172">
                  <c:v>2020/4/1 4:00:00</c:v>
                </c:pt>
                <c:pt idx="173">
                  <c:v>2020/4/1 5:00:00</c:v>
                </c:pt>
                <c:pt idx="174">
                  <c:v>2020/4/1 6:00:00</c:v>
                </c:pt>
                <c:pt idx="175">
                  <c:v>2020/4/1 7:00:00</c:v>
                </c:pt>
                <c:pt idx="176">
                  <c:v>2020/4/1 8:00:00</c:v>
                </c:pt>
                <c:pt idx="177">
                  <c:v>2020/4/1 9:00:00</c:v>
                </c:pt>
                <c:pt idx="178">
                  <c:v>2020/4/1 10:00:00</c:v>
                </c:pt>
                <c:pt idx="179">
                  <c:v>2020/4/1 11:00:00</c:v>
                </c:pt>
                <c:pt idx="180">
                  <c:v>2020/4/1 12:00:00</c:v>
                </c:pt>
                <c:pt idx="181">
                  <c:v>2020/4/1 13:00:00</c:v>
                </c:pt>
                <c:pt idx="182">
                  <c:v>2020/4/1 14:00:00</c:v>
                </c:pt>
                <c:pt idx="183">
                  <c:v>2020/4/1 15:00:00</c:v>
                </c:pt>
                <c:pt idx="184">
                  <c:v>2020/4/1 16:00:00</c:v>
                </c:pt>
                <c:pt idx="185">
                  <c:v>2020/4/1 17:00:00</c:v>
                </c:pt>
                <c:pt idx="186">
                  <c:v>2020/4/1 18:00:00</c:v>
                </c:pt>
                <c:pt idx="187">
                  <c:v>2020/4/1 19:00:00</c:v>
                </c:pt>
                <c:pt idx="188">
                  <c:v>2020/4/1 20:00:00</c:v>
                </c:pt>
                <c:pt idx="189">
                  <c:v>2020/4/1 21:00:00</c:v>
                </c:pt>
                <c:pt idx="190">
                  <c:v>2020/4/1 22:00:00</c:v>
                </c:pt>
                <c:pt idx="191">
                  <c:v>2020/4/1 23:00:00</c:v>
                </c:pt>
                <c:pt idx="192">
                  <c:v>2020/4/2 0:00:00</c:v>
                </c:pt>
                <c:pt idx="193">
                  <c:v>2020/4/2 1:00:00</c:v>
                </c:pt>
                <c:pt idx="194">
                  <c:v>2020/4/2 2:00:00</c:v>
                </c:pt>
                <c:pt idx="195">
                  <c:v>2020/4/2 3:00:00</c:v>
                </c:pt>
                <c:pt idx="196">
                  <c:v>2020/4/2 4:00:00</c:v>
                </c:pt>
                <c:pt idx="197">
                  <c:v>2020/4/2 5:00:00</c:v>
                </c:pt>
                <c:pt idx="198">
                  <c:v>2020/4/2 6:00:00</c:v>
                </c:pt>
                <c:pt idx="199">
                  <c:v>2020/4/2 7:00:00</c:v>
                </c:pt>
                <c:pt idx="200">
                  <c:v>2020/4/2 8:00:00</c:v>
                </c:pt>
                <c:pt idx="201">
                  <c:v>2020/4/2 9:00:00</c:v>
                </c:pt>
                <c:pt idx="202">
                  <c:v>2020/4/2 10:00:00</c:v>
                </c:pt>
                <c:pt idx="203">
                  <c:v>2020/4/2 11:00:00</c:v>
                </c:pt>
                <c:pt idx="204">
                  <c:v>2020/4/2 12:00:00</c:v>
                </c:pt>
                <c:pt idx="205">
                  <c:v>2020/4/2 13:00:00</c:v>
                </c:pt>
                <c:pt idx="206">
                  <c:v>2020/4/2 14:00:00</c:v>
                </c:pt>
                <c:pt idx="207">
                  <c:v>2020/4/2 15:00:00</c:v>
                </c:pt>
                <c:pt idx="208">
                  <c:v>2020/4/2 16:00:00</c:v>
                </c:pt>
                <c:pt idx="209">
                  <c:v>2020/4/2 17:00:00</c:v>
                </c:pt>
                <c:pt idx="210">
                  <c:v>2020/4/2 18:00:00</c:v>
                </c:pt>
                <c:pt idx="211">
                  <c:v>2020/4/2 19:00:00</c:v>
                </c:pt>
                <c:pt idx="212">
                  <c:v>2020/4/2 20:00:00</c:v>
                </c:pt>
                <c:pt idx="213">
                  <c:v>2020/4/2 21:00:00</c:v>
                </c:pt>
                <c:pt idx="214">
                  <c:v>2020/4/2 22:00:00</c:v>
                </c:pt>
                <c:pt idx="215">
                  <c:v>2020/4/2 23:00:00</c:v>
                </c:pt>
                <c:pt idx="216">
                  <c:v>2020/4/3 0:00:00</c:v>
                </c:pt>
                <c:pt idx="217">
                  <c:v>2020/4/3 1:00:00</c:v>
                </c:pt>
                <c:pt idx="218">
                  <c:v>2020/4/3 2:00:00</c:v>
                </c:pt>
                <c:pt idx="219">
                  <c:v>2020/4/3 3:00:00</c:v>
                </c:pt>
                <c:pt idx="220">
                  <c:v>2020/4/3 4:00:00</c:v>
                </c:pt>
                <c:pt idx="221">
                  <c:v>2020/4/3 5:00:00</c:v>
                </c:pt>
                <c:pt idx="222">
                  <c:v>2020/4/3 6:00:00</c:v>
                </c:pt>
                <c:pt idx="223">
                  <c:v>2020/4/3 7:00:00</c:v>
                </c:pt>
                <c:pt idx="224">
                  <c:v>2020/4/3 8:00:00</c:v>
                </c:pt>
                <c:pt idx="225">
                  <c:v>2020/4/3 9:00:00</c:v>
                </c:pt>
                <c:pt idx="226">
                  <c:v>2020/4/3 10:00:00</c:v>
                </c:pt>
                <c:pt idx="227">
                  <c:v>2020/4/3 11:00:00</c:v>
                </c:pt>
                <c:pt idx="228">
                  <c:v>2020/4/3 12:00:00</c:v>
                </c:pt>
                <c:pt idx="229">
                  <c:v>2020/4/3 13:00:00</c:v>
                </c:pt>
                <c:pt idx="230">
                  <c:v>2020/4/3 14:00:00</c:v>
                </c:pt>
                <c:pt idx="231">
                  <c:v>2020/4/3 15:00:00</c:v>
                </c:pt>
                <c:pt idx="232">
                  <c:v>2020/4/3 16:00:00</c:v>
                </c:pt>
                <c:pt idx="233">
                  <c:v>2020/4/3 17:00:00</c:v>
                </c:pt>
                <c:pt idx="234">
                  <c:v>2020/4/3 18:00:00</c:v>
                </c:pt>
                <c:pt idx="235">
                  <c:v>2020/4/3 19:00:00</c:v>
                </c:pt>
                <c:pt idx="236">
                  <c:v>2020/4/3 20:00:00</c:v>
                </c:pt>
                <c:pt idx="237">
                  <c:v>2020/4/3 21:00:00</c:v>
                </c:pt>
                <c:pt idx="238">
                  <c:v>2020/4/3 22:00:00</c:v>
                </c:pt>
                <c:pt idx="239">
                  <c:v>2020/4/3 23:00:00</c:v>
                </c:pt>
                <c:pt idx="240">
                  <c:v>2020/4/4 0:00:00</c:v>
                </c:pt>
                <c:pt idx="241">
                  <c:v>2020/4/4 1:00:00</c:v>
                </c:pt>
                <c:pt idx="242">
                  <c:v>2020/4/4 2:00:00</c:v>
                </c:pt>
                <c:pt idx="243">
                  <c:v>2020/4/4 3:00:00</c:v>
                </c:pt>
                <c:pt idx="244">
                  <c:v>2020/4/4 4:00:00</c:v>
                </c:pt>
                <c:pt idx="245">
                  <c:v>2020/4/4 5:00:00</c:v>
                </c:pt>
                <c:pt idx="246">
                  <c:v>2020/4/4 6:00:00</c:v>
                </c:pt>
                <c:pt idx="247">
                  <c:v>2020/4/4 7:00:00</c:v>
                </c:pt>
                <c:pt idx="248">
                  <c:v>2020/4/4 8:00:00</c:v>
                </c:pt>
                <c:pt idx="249">
                  <c:v>2020/4/4 9:00:00</c:v>
                </c:pt>
                <c:pt idx="250">
                  <c:v>2020/4/4 10:00:00</c:v>
                </c:pt>
                <c:pt idx="251">
                  <c:v>2020/4/4 11:00:00</c:v>
                </c:pt>
                <c:pt idx="252">
                  <c:v>2020/4/4 12:00:00</c:v>
                </c:pt>
                <c:pt idx="253">
                  <c:v>2020/4/4 13:00:00</c:v>
                </c:pt>
                <c:pt idx="254">
                  <c:v>2020/4/4 14:00:00</c:v>
                </c:pt>
                <c:pt idx="255">
                  <c:v>2020/4/4 15:00:00</c:v>
                </c:pt>
                <c:pt idx="256">
                  <c:v>2020/4/4 16:00:00</c:v>
                </c:pt>
                <c:pt idx="257">
                  <c:v>2020/4/4 17:00:00</c:v>
                </c:pt>
                <c:pt idx="258">
                  <c:v>2020/4/4 18:00:00</c:v>
                </c:pt>
                <c:pt idx="259">
                  <c:v>2020/4/4 19:00:00</c:v>
                </c:pt>
                <c:pt idx="260">
                  <c:v>2020/4/4 20:00:00</c:v>
                </c:pt>
                <c:pt idx="261">
                  <c:v>2020/4/4 21:00:00</c:v>
                </c:pt>
                <c:pt idx="262">
                  <c:v>2020/4/4 22:00:00</c:v>
                </c:pt>
                <c:pt idx="263">
                  <c:v>2020/4/4 23:00:00</c:v>
                </c:pt>
                <c:pt idx="264">
                  <c:v>2020/4/5 0:00:00</c:v>
                </c:pt>
                <c:pt idx="265">
                  <c:v>2020/4/5 1:00:00</c:v>
                </c:pt>
                <c:pt idx="266">
                  <c:v>2020/4/5 2:00:00</c:v>
                </c:pt>
                <c:pt idx="267">
                  <c:v>2020/4/5 3:00:00</c:v>
                </c:pt>
                <c:pt idx="268">
                  <c:v>2020/4/5 4:00:00</c:v>
                </c:pt>
                <c:pt idx="269">
                  <c:v>2020/4/5 5:00:00</c:v>
                </c:pt>
                <c:pt idx="270">
                  <c:v>2020/4/5 6:00:00</c:v>
                </c:pt>
                <c:pt idx="271">
                  <c:v>2020/4/5 7:00:00</c:v>
                </c:pt>
                <c:pt idx="272">
                  <c:v>2020/4/5 8:00:00</c:v>
                </c:pt>
                <c:pt idx="273">
                  <c:v>2020/4/5 9:00:00</c:v>
                </c:pt>
                <c:pt idx="274">
                  <c:v>2020/4/5 10:00:00</c:v>
                </c:pt>
                <c:pt idx="275">
                  <c:v>2020/4/5 11:00:00</c:v>
                </c:pt>
                <c:pt idx="276">
                  <c:v>2020/4/5 12:00:00</c:v>
                </c:pt>
                <c:pt idx="277">
                  <c:v>2020/4/5 13:00:00</c:v>
                </c:pt>
                <c:pt idx="278">
                  <c:v>2020/4/5 14:00:00</c:v>
                </c:pt>
                <c:pt idx="279">
                  <c:v>2020/4/5 15:00:00</c:v>
                </c:pt>
                <c:pt idx="280">
                  <c:v>2020/4/5 16:00:00</c:v>
                </c:pt>
                <c:pt idx="281">
                  <c:v>2020/4/5 17:00:00</c:v>
                </c:pt>
                <c:pt idx="282">
                  <c:v>2020/4/5 18:00:00</c:v>
                </c:pt>
                <c:pt idx="283">
                  <c:v>2020/4/5 19:00:00</c:v>
                </c:pt>
                <c:pt idx="284">
                  <c:v>2020/4/5 20:00:00</c:v>
                </c:pt>
                <c:pt idx="285">
                  <c:v>2020/4/5 21:00:00</c:v>
                </c:pt>
                <c:pt idx="286">
                  <c:v>2020/4/5 22:00:00</c:v>
                </c:pt>
                <c:pt idx="287">
                  <c:v>2020/4/5 23:00:00</c:v>
                </c:pt>
                <c:pt idx="288">
                  <c:v>2020/4/6 0:00:00</c:v>
                </c:pt>
                <c:pt idx="289">
                  <c:v>2020/4/6 1:00:00</c:v>
                </c:pt>
                <c:pt idx="290">
                  <c:v>2020/4/6 2:00:00</c:v>
                </c:pt>
                <c:pt idx="291">
                  <c:v>2020/4/6 3:00:00</c:v>
                </c:pt>
                <c:pt idx="292">
                  <c:v>2020/4/6 4:00:00</c:v>
                </c:pt>
                <c:pt idx="293">
                  <c:v>2020/4/6 5:00:00</c:v>
                </c:pt>
                <c:pt idx="294">
                  <c:v>2020/4/6 6:00:00</c:v>
                </c:pt>
                <c:pt idx="295">
                  <c:v>2020/4/6 7:00:00</c:v>
                </c:pt>
                <c:pt idx="296">
                  <c:v>2020/4/6 8:00:00</c:v>
                </c:pt>
                <c:pt idx="297">
                  <c:v>2020/4/6 9:00:00</c:v>
                </c:pt>
                <c:pt idx="298">
                  <c:v>2020/4/6 10:00:00</c:v>
                </c:pt>
                <c:pt idx="299">
                  <c:v>2020/4/6 11:00:00</c:v>
                </c:pt>
                <c:pt idx="300">
                  <c:v>2020/4/6 12:00:00</c:v>
                </c:pt>
                <c:pt idx="301">
                  <c:v>2020/4/6 13:00:00</c:v>
                </c:pt>
                <c:pt idx="302">
                  <c:v>2020/4/6 14:00:00</c:v>
                </c:pt>
                <c:pt idx="303">
                  <c:v>2020/4/6 15:00:00</c:v>
                </c:pt>
                <c:pt idx="304">
                  <c:v>2020/4/6 16:00:00</c:v>
                </c:pt>
                <c:pt idx="305">
                  <c:v>2020/4/6 17:00:00</c:v>
                </c:pt>
                <c:pt idx="306">
                  <c:v>2020/4/6 18:00:00</c:v>
                </c:pt>
                <c:pt idx="307">
                  <c:v>2020/4/6 19:00:00</c:v>
                </c:pt>
                <c:pt idx="308">
                  <c:v>2020/4/6 20:00:00</c:v>
                </c:pt>
                <c:pt idx="309">
                  <c:v>2020/4/6 21:00:00</c:v>
                </c:pt>
                <c:pt idx="310">
                  <c:v>2020/4/6 22:00:00</c:v>
                </c:pt>
                <c:pt idx="311">
                  <c:v>2020/4/6 23:00:00</c:v>
                </c:pt>
                <c:pt idx="312">
                  <c:v>2020/4/7 0:00:00</c:v>
                </c:pt>
                <c:pt idx="313">
                  <c:v>2020/4/7 1:00:00</c:v>
                </c:pt>
                <c:pt idx="314">
                  <c:v>2020/4/7 2:00:00</c:v>
                </c:pt>
                <c:pt idx="315">
                  <c:v>2020/4/7 3:00:00</c:v>
                </c:pt>
                <c:pt idx="316">
                  <c:v>2020/4/7 4:00:00</c:v>
                </c:pt>
                <c:pt idx="317">
                  <c:v>2020/4/7 5:00:00</c:v>
                </c:pt>
                <c:pt idx="318">
                  <c:v>2020/4/7 6:00:00</c:v>
                </c:pt>
                <c:pt idx="319">
                  <c:v>2020/4/7 7:00:00</c:v>
                </c:pt>
                <c:pt idx="320">
                  <c:v>2020/4/7 8:00:00</c:v>
                </c:pt>
                <c:pt idx="321">
                  <c:v>2020/4/7 9:00:00</c:v>
                </c:pt>
                <c:pt idx="322">
                  <c:v>2020/4/7 10:00:00</c:v>
                </c:pt>
                <c:pt idx="323">
                  <c:v>2020/4/7 11:00:00</c:v>
                </c:pt>
                <c:pt idx="324">
                  <c:v>2020/4/7 12:00:00</c:v>
                </c:pt>
                <c:pt idx="325">
                  <c:v>2020/4/7 13:00:00</c:v>
                </c:pt>
                <c:pt idx="326">
                  <c:v>2020/4/7 14:00:00</c:v>
                </c:pt>
                <c:pt idx="327">
                  <c:v>2020/4/7 15:00:00</c:v>
                </c:pt>
                <c:pt idx="328">
                  <c:v>2020/4/7 16:00:00</c:v>
                </c:pt>
                <c:pt idx="329">
                  <c:v>2020/4/7 17:00:00</c:v>
                </c:pt>
                <c:pt idx="330">
                  <c:v>2020/4/7 18:00:00</c:v>
                </c:pt>
                <c:pt idx="331">
                  <c:v>2020/4/7 19:00:00</c:v>
                </c:pt>
                <c:pt idx="332">
                  <c:v>2020/4/7 20:00:00</c:v>
                </c:pt>
                <c:pt idx="333">
                  <c:v>2020/4/7 21:00:00</c:v>
                </c:pt>
                <c:pt idx="334">
                  <c:v>2020/4/7 22:00:00</c:v>
                </c:pt>
                <c:pt idx="335">
                  <c:v>2020/4/7 23:00:00</c:v>
                </c:pt>
                <c:pt idx="336">
                  <c:v>2020/4/8 0:00:00</c:v>
                </c:pt>
                <c:pt idx="337">
                  <c:v>2020/4/8 1:00:00</c:v>
                </c:pt>
                <c:pt idx="338">
                  <c:v>2020/4/8 2:00:00</c:v>
                </c:pt>
                <c:pt idx="339">
                  <c:v>2020/4/8 3:00:00</c:v>
                </c:pt>
                <c:pt idx="340">
                  <c:v>2020/4/8 4:00:00</c:v>
                </c:pt>
                <c:pt idx="341">
                  <c:v>2020/4/8 5:00:00</c:v>
                </c:pt>
                <c:pt idx="342">
                  <c:v>2020/4/8 6:00:00</c:v>
                </c:pt>
                <c:pt idx="343">
                  <c:v>2020/4/8 7:00:00</c:v>
                </c:pt>
                <c:pt idx="344">
                  <c:v>2020/4/8 8:00:00</c:v>
                </c:pt>
                <c:pt idx="345">
                  <c:v>2020/4/8 9:00:00</c:v>
                </c:pt>
                <c:pt idx="346">
                  <c:v>2020/4/8 10:00:00</c:v>
                </c:pt>
                <c:pt idx="347">
                  <c:v>2020/4/8 11:00:00</c:v>
                </c:pt>
                <c:pt idx="348">
                  <c:v>2020/4/8 12:00:00</c:v>
                </c:pt>
                <c:pt idx="349">
                  <c:v>2020/4/8 13:00:00</c:v>
                </c:pt>
                <c:pt idx="350">
                  <c:v>2020/4/8 14:00:00</c:v>
                </c:pt>
                <c:pt idx="351">
                  <c:v>2020/4/8 15:00:00</c:v>
                </c:pt>
                <c:pt idx="352">
                  <c:v>2020/4/8 16:00:00</c:v>
                </c:pt>
                <c:pt idx="353">
                  <c:v>2020/4/8 17:00:00</c:v>
                </c:pt>
                <c:pt idx="354">
                  <c:v>2020/4/8 18:00:00</c:v>
                </c:pt>
                <c:pt idx="355">
                  <c:v>2020/4/8 19:00:00</c:v>
                </c:pt>
                <c:pt idx="356">
                  <c:v>2020/4/8 20:00:00</c:v>
                </c:pt>
                <c:pt idx="357">
                  <c:v>2020/4/8 21:00:00</c:v>
                </c:pt>
                <c:pt idx="358">
                  <c:v>2020/4/8 22:00:00</c:v>
                </c:pt>
                <c:pt idx="359">
                  <c:v>2020/4/8 23:00:00</c:v>
                </c:pt>
                <c:pt idx="360">
                  <c:v>2020/4/9 0:00:00</c:v>
                </c:pt>
                <c:pt idx="361">
                  <c:v>2020/4/9 1:00:00</c:v>
                </c:pt>
                <c:pt idx="362">
                  <c:v>2020/4/9 2:00:00</c:v>
                </c:pt>
                <c:pt idx="363">
                  <c:v>2020/4/9 3:00:00</c:v>
                </c:pt>
                <c:pt idx="364">
                  <c:v>2020/4/9 4:00:00</c:v>
                </c:pt>
                <c:pt idx="365">
                  <c:v>2020/4/9 5:00:00</c:v>
                </c:pt>
                <c:pt idx="366">
                  <c:v>2020/4/9 6:00:00</c:v>
                </c:pt>
                <c:pt idx="367">
                  <c:v>2020/4/9 7:00:00</c:v>
                </c:pt>
                <c:pt idx="368">
                  <c:v>2020/4/9 8:00:00</c:v>
                </c:pt>
                <c:pt idx="369">
                  <c:v>2020/4/9 9:00:00</c:v>
                </c:pt>
                <c:pt idx="370">
                  <c:v>2020/4/9 10:00:00</c:v>
                </c:pt>
                <c:pt idx="371">
                  <c:v>2020/4/9 11:00:00</c:v>
                </c:pt>
                <c:pt idx="372">
                  <c:v>2020/4/9 12:00:00</c:v>
                </c:pt>
                <c:pt idx="373">
                  <c:v>2020/4/9 13:00:00</c:v>
                </c:pt>
                <c:pt idx="374">
                  <c:v>2020/4/9 14:00:00</c:v>
                </c:pt>
                <c:pt idx="375">
                  <c:v>2020/4/9 15:00:00</c:v>
                </c:pt>
                <c:pt idx="376">
                  <c:v>2020/4/9 16:00:00</c:v>
                </c:pt>
                <c:pt idx="377">
                  <c:v>2020/4/9 17:00:00</c:v>
                </c:pt>
                <c:pt idx="378">
                  <c:v>2020/4/9 18:00:00</c:v>
                </c:pt>
                <c:pt idx="379">
                  <c:v>2020/4/9 19:00:00</c:v>
                </c:pt>
                <c:pt idx="380">
                  <c:v>2020/4/9 20:00:00</c:v>
                </c:pt>
                <c:pt idx="381">
                  <c:v>2020/4/9 21:00:00</c:v>
                </c:pt>
                <c:pt idx="382">
                  <c:v>2020/4/9 22:00:00</c:v>
                </c:pt>
                <c:pt idx="383">
                  <c:v>2020/4/9 23:00:00</c:v>
                </c:pt>
                <c:pt idx="384">
                  <c:v>2020/4/10 0:00:00</c:v>
                </c:pt>
                <c:pt idx="385">
                  <c:v>2020/4/10 1:00:00</c:v>
                </c:pt>
                <c:pt idx="386">
                  <c:v>2020/4/10 2:00:00</c:v>
                </c:pt>
                <c:pt idx="387">
                  <c:v>2020/4/10 3:00:00</c:v>
                </c:pt>
                <c:pt idx="388">
                  <c:v>2020/4/10 4:00:00</c:v>
                </c:pt>
                <c:pt idx="389">
                  <c:v>2020/4/10 5:00:00</c:v>
                </c:pt>
                <c:pt idx="390">
                  <c:v>2020/4/10 6:00:00</c:v>
                </c:pt>
                <c:pt idx="391">
                  <c:v>2020/4/10 7:00:00</c:v>
                </c:pt>
                <c:pt idx="392">
                  <c:v>2020/4/10 8:00:00</c:v>
                </c:pt>
                <c:pt idx="393">
                  <c:v>2020/4/10 9:00:00</c:v>
                </c:pt>
                <c:pt idx="394">
                  <c:v>2020/4/10 10:00:00</c:v>
                </c:pt>
                <c:pt idx="395">
                  <c:v>2020/4/10 11:00:00</c:v>
                </c:pt>
                <c:pt idx="396">
                  <c:v>2020/4/10 12:00:00</c:v>
                </c:pt>
                <c:pt idx="397">
                  <c:v>2020/4/10 13:00:00</c:v>
                </c:pt>
                <c:pt idx="398">
                  <c:v>2020/4/10 14:00:00</c:v>
                </c:pt>
                <c:pt idx="399">
                  <c:v>2020/4/10 15:00:00</c:v>
                </c:pt>
                <c:pt idx="400">
                  <c:v>2020/4/10 16:00:00</c:v>
                </c:pt>
                <c:pt idx="401">
                  <c:v>2020/4/10 17:00:00</c:v>
                </c:pt>
                <c:pt idx="402">
                  <c:v>2020/4/10 18:00:00</c:v>
                </c:pt>
                <c:pt idx="403">
                  <c:v>2020/4/10 19:00:00</c:v>
                </c:pt>
                <c:pt idx="404">
                  <c:v>2020/4/10 20:00:00</c:v>
                </c:pt>
                <c:pt idx="405">
                  <c:v>2020/4/10 21:00:00</c:v>
                </c:pt>
                <c:pt idx="406">
                  <c:v>2020/4/10 22:00:00</c:v>
                </c:pt>
                <c:pt idx="407">
                  <c:v>2020/4/10 23:00:00</c:v>
                </c:pt>
                <c:pt idx="408">
                  <c:v>2020/4/11 0:00:00</c:v>
                </c:pt>
                <c:pt idx="409">
                  <c:v>2020/4/11 1:00:00</c:v>
                </c:pt>
                <c:pt idx="410">
                  <c:v>2020/4/11 2:00:00</c:v>
                </c:pt>
                <c:pt idx="411">
                  <c:v>2020/4/11 3:00:00</c:v>
                </c:pt>
                <c:pt idx="412">
                  <c:v>2020/4/11 4:00:00</c:v>
                </c:pt>
                <c:pt idx="413">
                  <c:v>2020/4/11 5:00:00</c:v>
                </c:pt>
                <c:pt idx="414">
                  <c:v>2020/4/11 6:00:00</c:v>
                </c:pt>
                <c:pt idx="415">
                  <c:v>2020/4/11 7:00:00</c:v>
                </c:pt>
                <c:pt idx="416">
                  <c:v>2020/4/11 8:00:00</c:v>
                </c:pt>
                <c:pt idx="417">
                  <c:v>2020/4/11 9:00:00</c:v>
                </c:pt>
                <c:pt idx="418">
                  <c:v>2020/4/11 10:00:00</c:v>
                </c:pt>
                <c:pt idx="419">
                  <c:v>2020/4/11 11:00:00</c:v>
                </c:pt>
                <c:pt idx="420">
                  <c:v>2020/4/11 12:00:00</c:v>
                </c:pt>
                <c:pt idx="421">
                  <c:v>2020/4/11 13:00:00</c:v>
                </c:pt>
                <c:pt idx="422">
                  <c:v>2020/4/11 14:00:00</c:v>
                </c:pt>
                <c:pt idx="423">
                  <c:v>2020/4/11 15:00:00</c:v>
                </c:pt>
                <c:pt idx="424">
                  <c:v>2020/4/11 16:00:00</c:v>
                </c:pt>
                <c:pt idx="425">
                  <c:v>2020/4/11 17:00:00</c:v>
                </c:pt>
                <c:pt idx="426">
                  <c:v>2020/4/11 18:00:00</c:v>
                </c:pt>
                <c:pt idx="427">
                  <c:v>2020/4/11 19:00:00</c:v>
                </c:pt>
                <c:pt idx="428">
                  <c:v>2020/4/11 20:00:00</c:v>
                </c:pt>
                <c:pt idx="429">
                  <c:v>2020/4/11 21:00:00</c:v>
                </c:pt>
                <c:pt idx="430">
                  <c:v>2020/4/11 22:00:00</c:v>
                </c:pt>
                <c:pt idx="431">
                  <c:v>2020/4/11 23:00:00</c:v>
                </c:pt>
                <c:pt idx="432">
                  <c:v>2020/4/12 0:00:00</c:v>
                </c:pt>
                <c:pt idx="433">
                  <c:v>2020/4/12 1:00:00</c:v>
                </c:pt>
                <c:pt idx="434">
                  <c:v>2020/4/12 2:00:00</c:v>
                </c:pt>
                <c:pt idx="435">
                  <c:v>2020/4/12 3:00:00</c:v>
                </c:pt>
                <c:pt idx="436">
                  <c:v>2020/4/12 4:00:00</c:v>
                </c:pt>
                <c:pt idx="437">
                  <c:v>2020/4/12 5:00:00</c:v>
                </c:pt>
                <c:pt idx="438">
                  <c:v>2020/4/12 6:00:00</c:v>
                </c:pt>
                <c:pt idx="439">
                  <c:v>2020/4/12 7:00:00</c:v>
                </c:pt>
                <c:pt idx="440">
                  <c:v>2020/4/12 8:00:00</c:v>
                </c:pt>
                <c:pt idx="441">
                  <c:v>2020/4/12 9:00:00</c:v>
                </c:pt>
                <c:pt idx="442">
                  <c:v>2020/4/12 10:00:00</c:v>
                </c:pt>
                <c:pt idx="443">
                  <c:v>2020/4/12 11:00:00</c:v>
                </c:pt>
                <c:pt idx="444">
                  <c:v>2020/4/12 12:00:00</c:v>
                </c:pt>
                <c:pt idx="445">
                  <c:v>2020/4/12 13:00:00</c:v>
                </c:pt>
                <c:pt idx="446">
                  <c:v>2020/4/12 14:00:00</c:v>
                </c:pt>
                <c:pt idx="447">
                  <c:v>2020/4/12 15:00:00</c:v>
                </c:pt>
                <c:pt idx="448">
                  <c:v>2020/4/12 16:00:00</c:v>
                </c:pt>
                <c:pt idx="449">
                  <c:v>2020/4/12 17:00:00</c:v>
                </c:pt>
                <c:pt idx="450">
                  <c:v>2020/4/12 18:00:00</c:v>
                </c:pt>
                <c:pt idx="451">
                  <c:v>2020/4/12 19:00:00</c:v>
                </c:pt>
                <c:pt idx="452">
                  <c:v>2020/4/12 20:00:00</c:v>
                </c:pt>
                <c:pt idx="453">
                  <c:v>2020/4/12 21:00:00</c:v>
                </c:pt>
                <c:pt idx="454">
                  <c:v>2020/4/12 22:00:00</c:v>
                </c:pt>
                <c:pt idx="455">
                  <c:v>2020/4/12 23:00:00</c:v>
                </c:pt>
                <c:pt idx="456">
                  <c:v>2020/4/13 0:00:00</c:v>
                </c:pt>
                <c:pt idx="457">
                  <c:v>2020/4/13 1:00:00</c:v>
                </c:pt>
                <c:pt idx="458">
                  <c:v>2020/4/13 2:00:00</c:v>
                </c:pt>
                <c:pt idx="459">
                  <c:v>2020/4/13 3:00:00</c:v>
                </c:pt>
                <c:pt idx="460">
                  <c:v>2020/4/13 4:00:00</c:v>
                </c:pt>
                <c:pt idx="461">
                  <c:v>2020/4/13 5:00:00</c:v>
                </c:pt>
                <c:pt idx="462">
                  <c:v>2020/4/13 6:00:00</c:v>
                </c:pt>
                <c:pt idx="463">
                  <c:v>2020/4/13 7:00:00</c:v>
                </c:pt>
                <c:pt idx="464">
                  <c:v>2020/4/13 8:00:00</c:v>
                </c:pt>
                <c:pt idx="465">
                  <c:v>2020/4/13 9:00:00</c:v>
                </c:pt>
                <c:pt idx="466">
                  <c:v>2020/4/13 10:00:00</c:v>
                </c:pt>
                <c:pt idx="467">
                  <c:v>2020/4/13 11:00:00</c:v>
                </c:pt>
                <c:pt idx="468">
                  <c:v>2020/4/13 12:00:00</c:v>
                </c:pt>
                <c:pt idx="469">
                  <c:v>2020/4/13 13:00:00</c:v>
                </c:pt>
                <c:pt idx="470">
                  <c:v>2020/4/13 14:00:00</c:v>
                </c:pt>
                <c:pt idx="471">
                  <c:v>2020/4/13 15:00:00</c:v>
                </c:pt>
                <c:pt idx="472">
                  <c:v>2020/4/13 16:00:00</c:v>
                </c:pt>
                <c:pt idx="473">
                  <c:v>2020/4/13 17:00:00</c:v>
                </c:pt>
                <c:pt idx="474">
                  <c:v>2020/4/13 18:00:00</c:v>
                </c:pt>
                <c:pt idx="475">
                  <c:v>2020/4/13 19:00:00</c:v>
                </c:pt>
                <c:pt idx="476">
                  <c:v>2020/4/13 20:00:00</c:v>
                </c:pt>
                <c:pt idx="477">
                  <c:v>2020/4/13 21:00:00</c:v>
                </c:pt>
                <c:pt idx="478">
                  <c:v>2020/4/13 22:00:00</c:v>
                </c:pt>
                <c:pt idx="479">
                  <c:v>2020/4/13 23:00:00</c:v>
                </c:pt>
                <c:pt idx="480">
                  <c:v>2020/4/14 0:00:00</c:v>
                </c:pt>
                <c:pt idx="481">
                  <c:v>2020/4/14 1:00:00</c:v>
                </c:pt>
                <c:pt idx="482">
                  <c:v>2020/4/14 2:00:00</c:v>
                </c:pt>
                <c:pt idx="483">
                  <c:v>2020/4/14 3:00:00</c:v>
                </c:pt>
                <c:pt idx="484">
                  <c:v>2020/4/14 4:00:00</c:v>
                </c:pt>
                <c:pt idx="485">
                  <c:v>2020/4/14 5:00:00</c:v>
                </c:pt>
                <c:pt idx="486">
                  <c:v>2020/4/14 6:00:00</c:v>
                </c:pt>
                <c:pt idx="487">
                  <c:v>2020/4/14 7:00:00</c:v>
                </c:pt>
                <c:pt idx="488">
                  <c:v>2020/4/14 8:00:00</c:v>
                </c:pt>
                <c:pt idx="489">
                  <c:v>2020/4/14 9:00:00</c:v>
                </c:pt>
                <c:pt idx="490">
                  <c:v>2020/4/14 10:00:00</c:v>
                </c:pt>
                <c:pt idx="491">
                  <c:v>2020/4/14 11:00:00</c:v>
                </c:pt>
                <c:pt idx="492">
                  <c:v>2020/4/14 12:00:00</c:v>
                </c:pt>
                <c:pt idx="493">
                  <c:v>2020/4/14 13:00:00</c:v>
                </c:pt>
                <c:pt idx="494">
                  <c:v>2020/4/14 14:00:00</c:v>
                </c:pt>
                <c:pt idx="495">
                  <c:v>2020/4/14 15:00:00</c:v>
                </c:pt>
                <c:pt idx="496">
                  <c:v>2020/4/14 16:00:00</c:v>
                </c:pt>
                <c:pt idx="497">
                  <c:v>2020/4/14 17:00:00</c:v>
                </c:pt>
                <c:pt idx="498">
                  <c:v>2020/4/14 18:00:00</c:v>
                </c:pt>
                <c:pt idx="499">
                  <c:v>2020/4/14 19:00:00</c:v>
                </c:pt>
                <c:pt idx="500">
                  <c:v>2020/4/14 20:00:00</c:v>
                </c:pt>
                <c:pt idx="501">
                  <c:v>2020/4/14 21:00:00</c:v>
                </c:pt>
                <c:pt idx="502">
                  <c:v>2020/4/14 22:00:00</c:v>
                </c:pt>
                <c:pt idx="503">
                  <c:v>2020/4/14 23:00:00</c:v>
                </c:pt>
                <c:pt idx="504">
                  <c:v>2020/4/15 0:00:00</c:v>
                </c:pt>
                <c:pt idx="505">
                  <c:v>2020/4/15 1:00:00</c:v>
                </c:pt>
                <c:pt idx="506">
                  <c:v>2020/4/15 2:00:00</c:v>
                </c:pt>
                <c:pt idx="507">
                  <c:v>2020/4/15 3:00:00</c:v>
                </c:pt>
                <c:pt idx="508">
                  <c:v>2020/4/15 4:00:00</c:v>
                </c:pt>
                <c:pt idx="509">
                  <c:v>2020/4/15 5:00:00</c:v>
                </c:pt>
                <c:pt idx="510">
                  <c:v>2020/4/15 6:00:00</c:v>
                </c:pt>
                <c:pt idx="511">
                  <c:v>2020/4/15 7:00:00</c:v>
                </c:pt>
                <c:pt idx="512">
                  <c:v>2020/4/15 8:00:00</c:v>
                </c:pt>
                <c:pt idx="513">
                  <c:v>2020/4/15 9:00:00</c:v>
                </c:pt>
                <c:pt idx="514">
                  <c:v>2020/4/15 10:00:00</c:v>
                </c:pt>
                <c:pt idx="515">
                  <c:v>2020/4/15 11:00:00</c:v>
                </c:pt>
                <c:pt idx="516">
                  <c:v>2020/4/15 12:00:00</c:v>
                </c:pt>
                <c:pt idx="517">
                  <c:v>2020/4/15 13:00:00</c:v>
                </c:pt>
                <c:pt idx="518">
                  <c:v>2020/4/15 14:00:00</c:v>
                </c:pt>
                <c:pt idx="519">
                  <c:v>2020/4/15 15:00:00</c:v>
                </c:pt>
                <c:pt idx="520">
                  <c:v>2020/4/15 16:00:00</c:v>
                </c:pt>
                <c:pt idx="521">
                  <c:v>2020/4/15 17:00:00</c:v>
                </c:pt>
                <c:pt idx="522">
                  <c:v>2020/4/15 18:00:00</c:v>
                </c:pt>
                <c:pt idx="523">
                  <c:v>2020/4/15 19:00:00</c:v>
                </c:pt>
                <c:pt idx="524">
                  <c:v>2020/4/15 20:00:00</c:v>
                </c:pt>
                <c:pt idx="525">
                  <c:v>2020/4/15 21:00:00</c:v>
                </c:pt>
                <c:pt idx="526">
                  <c:v>2020/4/15 22:00:00</c:v>
                </c:pt>
                <c:pt idx="527">
                  <c:v>2020/4/15 23:00:00</c:v>
                </c:pt>
                <c:pt idx="528">
                  <c:v>2020/4/16 0:00:00</c:v>
                </c:pt>
                <c:pt idx="529">
                  <c:v>2020/4/16 1:00:00</c:v>
                </c:pt>
                <c:pt idx="530">
                  <c:v>2020/4/16 2:00:00</c:v>
                </c:pt>
                <c:pt idx="531">
                  <c:v>2020/4/16 3:00:00</c:v>
                </c:pt>
                <c:pt idx="532">
                  <c:v>2020/4/16 4:00:00</c:v>
                </c:pt>
                <c:pt idx="533">
                  <c:v>2020/4/16 5:00:00</c:v>
                </c:pt>
                <c:pt idx="534">
                  <c:v>2020/4/16 6:00:00</c:v>
                </c:pt>
                <c:pt idx="535">
                  <c:v>2020/4/16 7:00:00</c:v>
                </c:pt>
                <c:pt idx="536">
                  <c:v>2020/4/16 8:00:00</c:v>
                </c:pt>
                <c:pt idx="537">
                  <c:v>2020/4/16 9:00:00</c:v>
                </c:pt>
                <c:pt idx="538">
                  <c:v>2020/4/16 10:00:00</c:v>
                </c:pt>
                <c:pt idx="539">
                  <c:v>2020/4/16 11:00:00</c:v>
                </c:pt>
                <c:pt idx="540">
                  <c:v>2020/4/16 12:00:00</c:v>
                </c:pt>
                <c:pt idx="541">
                  <c:v>2020/4/16 13:00:00</c:v>
                </c:pt>
                <c:pt idx="542">
                  <c:v>2020/4/16 14:00:00</c:v>
                </c:pt>
                <c:pt idx="543">
                  <c:v>2020/4/16 15:00:00</c:v>
                </c:pt>
                <c:pt idx="544">
                  <c:v>2020/4/16 16:00:00</c:v>
                </c:pt>
                <c:pt idx="545">
                  <c:v>2020/4/16 17:00:00</c:v>
                </c:pt>
                <c:pt idx="546">
                  <c:v>2020/4/16 18:00:00</c:v>
                </c:pt>
                <c:pt idx="547">
                  <c:v>2020/4/16 19:00:00</c:v>
                </c:pt>
                <c:pt idx="548">
                  <c:v>2020/4/16 20:00:00</c:v>
                </c:pt>
                <c:pt idx="549">
                  <c:v>2020/4/16 21:00:00</c:v>
                </c:pt>
                <c:pt idx="550">
                  <c:v>2020/4/16 22:00:00</c:v>
                </c:pt>
                <c:pt idx="551">
                  <c:v>2020/4/16 23:00:00</c:v>
                </c:pt>
                <c:pt idx="552">
                  <c:v>2020/4/17 0:00:00</c:v>
                </c:pt>
                <c:pt idx="553">
                  <c:v>2020/4/17 1:00:00</c:v>
                </c:pt>
                <c:pt idx="554">
                  <c:v>2020/4/17 2:00:00</c:v>
                </c:pt>
                <c:pt idx="555">
                  <c:v>2020/4/17 3:00:00</c:v>
                </c:pt>
                <c:pt idx="556">
                  <c:v>2020/4/17 4:00:00</c:v>
                </c:pt>
                <c:pt idx="557">
                  <c:v>2020/4/17 5:00:00</c:v>
                </c:pt>
                <c:pt idx="558">
                  <c:v>2020/4/17 6:00:00</c:v>
                </c:pt>
                <c:pt idx="559">
                  <c:v>2020/4/17 7:00:00</c:v>
                </c:pt>
                <c:pt idx="560">
                  <c:v>2020/4/17 8:00:00</c:v>
                </c:pt>
                <c:pt idx="561">
                  <c:v>2020/4/17 9:00:00</c:v>
                </c:pt>
                <c:pt idx="562">
                  <c:v>2020/4/17 10:00:00</c:v>
                </c:pt>
                <c:pt idx="563">
                  <c:v>2020/4/17 11:00:00</c:v>
                </c:pt>
                <c:pt idx="564">
                  <c:v>2020/4/17 12:00:00</c:v>
                </c:pt>
                <c:pt idx="565">
                  <c:v>2020/4/17 13:00:00</c:v>
                </c:pt>
                <c:pt idx="566">
                  <c:v>2020/4/17 14:00:00</c:v>
                </c:pt>
                <c:pt idx="567">
                  <c:v>2020/4/17 15:00:00</c:v>
                </c:pt>
                <c:pt idx="568">
                  <c:v>2020/4/17 16:00:00</c:v>
                </c:pt>
                <c:pt idx="569">
                  <c:v>2020/4/17 17:00:00</c:v>
                </c:pt>
                <c:pt idx="570">
                  <c:v>2020/4/17 18:00:00</c:v>
                </c:pt>
                <c:pt idx="571">
                  <c:v>2020/4/17 19:00:00</c:v>
                </c:pt>
                <c:pt idx="572">
                  <c:v>2020/4/17 20:00:00</c:v>
                </c:pt>
                <c:pt idx="573">
                  <c:v>2020/4/17 21:00:00</c:v>
                </c:pt>
                <c:pt idx="574">
                  <c:v>2020/4/17 22:00:00</c:v>
                </c:pt>
                <c:pt idx="575">
                  <c:v>2020/4/17 23:00:00</c:v>
                </c:pt>
                <c:pt idx="576">
                  <c:v>2020/4/18 0:00:00</c:v>
                </c:pt>
                <c:pt idx="577">
                  <c:v>2020/4/18 1:00:00</c:v>
                </c:pt>
                <c:pt idx="578">
                  <c:v>2020/4/18 2:00:00</c:v>
                </c:pt>
                <c:pt idx="579">
                  <c:v>2020/4/18 3:00:00</c:v>
                </c:pt>
                <c:pt idx="580">
                  <c:v>2020/4/18 4:00:00</c:v>
                </c:pt>
                <c:pt idx="581">
                  <c:v>2020/4/18 5:00:00</c:v>
                </c:pt>
                <c:pt idx="582">
                  <c:v>2020/4/18 6:00:00</c:v>
                </c:pt>
                <c:pt idx="583">
                  <c:v>2020/4/18 7:00:00</c:v>
                </c:pt>
                <c:pt idx="584">
                  <c:v>2020/4/18 8:00:00</c:v>
                </c:pt>
                <c:pt idx="585">
                  <c:v>2020/4/18 9:00:00</c:v>
                </c:pt>
                <c:pt idx="586">
                  <c:v>2020/4/18 10:00:00</c:v>
                </c:pt>
                <c:pt idx="587">
                  <c:v>2020/4/18 11:00:00</c:v>
                </c:pt>
                <c:pt idx="588">
                  <c:v>2020/4/18 12:00:00</c:v>
                </c:pt>
                <c:pt idx="589">
                  <c:v>2020/4/18 13:00:00</c:v>
                </c:pt>
                <c:pt idx="590">
                  <c:v>2020/4/18 14:00:00</c:v>
                </c:pt>
                <c:pt idx="591">
                  <c:v>2020/4/18 15:00:00</c:v>
                </c:pt>
                <c:pt idx="592">
                  <c:v>2020/4/18 16:00:00</c:v>
                </c:pt>
                <c:pt idx="593">
                  <c:v>2020/4/18 17:00:00</c:v>
                </c:pt>
                <c:pt idx="594">
                  <c:v>2020/4/18 18:00:00</c:v>
                </c:pt>
                <c:pt idx="595">
                  <c:v>2020/4/18 19:00:00</c:v>
                </c:pt>
                <c:pt idx="596">
                  <c:v>2020/4/18 20:00:00</c:v>
                </c:pt>
                <c:pt idx="597">
                  <c:v>2020/4/18 21:00:00</c:v>
                </c:pt>
                <c:pt idx="598">
                  <c:v>2020/4/18 22:00:00</c:v>
                </c:pt>
                <c:pt idx="599">
                  <c:v>2020/4/18 23:00:00</c:v>
                </c:pt>
                <c:pt idx="600">
                  <c:v>2020/4/19 0:00:00</c:v>
                </c:pt>
                <c:pt idx="601">
                  <c:v>2020/4/19 1:00:00</c:v>
                </c:pt>
                <c:pt idx="602">
                  <c:v>2020/4/19 2:00:00</c:v>
                </c:pt>
                <c:pt idx="603">
                  <c:v>2020/4/19 3:00:00</c:v>
                </c:pt>
                <c:pt idx="604">
                  <c:v>2020/4/19 4:00:00</c:v>
                </c:pt>
                <c:pt idx="605">
                  <c:v>2020/4/19 5:00:00</c:v>
                </c:pt>
                <c:pt idx="606">
                  <c:v>2020/4/19 6:00:00</c:v>
                </c:pt>
                <c:pt idx="607">
                  <c:v>2020/4/19 7:00:00</c:v>
                </c:pt>
                <c:pt idx="608">
                  <c:v>2020/4/19 8:00:00</c:v>
                </c:pt>
                <c:pt idx="609">
                  <c:v>2020/4/19 9:00:00</c:v>
                </c:pt>
                <c:pt idx="610">
                  <c:v>2020/4/19 10:00:00</c:v>
                </c:pt>
                <c:pt idx="611">
                  <c:v>2020/4/19 11:00:00</c:v>
                </c:pt>
                <c:pt idx="612">
                  <c:v>2020/4/19 12:00:00</c:v>
                </c:pt>
                <c:pt idx="613">
                  <c:v>2020/4/19 13:00:00</c:v>
                </c:pt>
                <c:pt idx="614">
                  <c:v>2020/4/19 14:00:00</c:v>
                </c:pt>
                <c:pt idx="615">
                  <c:v>2020/4/19 15:00:00</c:v>
                </c:pt>
                <c:pt idx="616">
                  <c:v>2020/4/19 16:00:00</c:v>
                </c:pt>
                <c:pt idx="617">
                  <c:v>2020/4/19 17:00:00</c:v>
                </c:pt>
                <c:pt idx="618">
                  <c:v>2020/4/19 18:00:00</c:v>
                </c:pt>
                <c:pt idx="619">
                  <c:v>2020/4/19 19:00:00</c:v>
                </c:pt>
                <c:pt idx="620">
                  <c:v>2020/4/19 20:00:00</c:v>
                </c:pt>
                <c:pt idx="621">
                  <c:v>2020/4/19 21:00:00</c:v>
                </c:pt>
                <c:pt idx="622">
                  <c:v>2020/4/19 22:00:00</c:v>
                </c:pt>
                <c:pt idx="623">
                  <c:v>2020/4/19 23:00:00</c:v>
                </c:pt>
                <c:pt idx="624">
                  <c:v>2020/4/20 0:00:00</c:v>
                </c:pt>
                <c:pt idx="625">
                  <c:v>2020/4/20 1:00:00</c:v>
                </c:pt>
                <c:pt idx="626">
                  <c:v>2020/4/20 2:00:00</c:v>
                </c:pt>
                <c:pt idx="627">
                  <c:v>2020/4/20 3:00:00</c:v>
                </c:pt>
                <c:pt idx="628">
                  <c:v>2020/4/20 4:00:00</c:v>
                </c:pt>
                <c:pt idx="629">
                  <c:v>2020/4/20 5:00:00</c:v>
                </c:pt>
                <c:pt idx="630">
                  <c:v>2020/4/20 6:00:00</c:v>
                </c:pt>
                <c:pt idx="631">
                  <c:v>2020/4/20 7:00:00</c:v>
                </c:pt>
                <c:pt idx="632">
                  <c:v>2020/4/20 8:00:00</c:v>
                </c:pt>
                <c:pt idx="633">
                  <c:v>2020/4/20 9:00:00</c:v>
                </c:pt>
                <c:pt idx="634">
                  <c:v>2020/4/20 10:00:00</c:v>
                </c:pt>
                <c:pt idx="635">
                  <c:v>2020/4/20 11:00:00</c:v>
                </c:pt>
                <c:pt idx="636">
                  <c:v>2020/4/20 12:00:00</c:v>
                </c:pt>
                <c:pt idx="637">
                  <c:v>2020/4/20 13:00:00</c:v>
                </c:pt>
                <c:pt idx="638">
                  <c:v>2020/4/20 14:00:00</c:v>
                </c:pt>
                <c:pt idx="639">
                  <c:v>2020/4/20 15:00:00</c:v>
                </c:pt>
                <c:pt idx="640">
                  <c:v>2020/4/20 16:00:00</c:v>
                </c:pt>
                <c:pt idx="641">
                  <c:v>2020/4/20 17:00:00</c:v>
                </c:pt>
                <c:pt idx="642">
                  <c:v>2020/4/20 18:00:00</c:v>
                </c:pt>
                <c:pt idx="643">
                  <c:v>2020/4/20 19:00:00</c:v>
                </c:pt>
                <c:pt idx="644">
                  <c:v>2020/4/20 20:00:00</c:v>
                </c:pt>
                <c:pt idx="645">
                  <c:v>2020/4/20 21:00:00</c:v>
                </c:pt>
                <c:pt idx="646">
                  <c:v>2020/4/20 22:00:00</c:v>
                </c:pt>
                <c:pt idx="647">
                  <c:v>2020/4/20 23:00:00</c:v>
                </c:pt>
                <c:pt idx="648">
                  <c:v>2020/4/21 0:00:00</c:v>
                </c:pt>
                <c:pt idx="649">
                  <c:v>2020/4/21 1:00:00</c:v>
                </c:pt>
                <c:pt idx="650">
                  <c:v>2020/4/21 2:00:00</c:v>
                </c:pt>
                <c:pt idx="651">
                  <c:v>2020/4/21 3:00:00</c:v>
                </c:pt>
                <c:pt idx="652">
                  <c:v>2020/4/21 4:00:00</c:v>
                </c:pt>
                <c:pt idx="653">
                  <c:v>2020/4/21 5:00:00</c:v>
                </c:pt>
                <c:pt idx="654">
                  <c:v>2020/4/21 6:00:00</c:v>
                </c:pt>
                <c:pt idx="655">
                  <c:v>2020/4/21 7:00:00</c:v>
                </c:pt>
                <c:pt idx="656">
                  <c:v>2020/4/21 8:00:00</c:v>
                </c:pt>
                <c:pt idx="657">
                  <c:v>2020/4/21 9:00:00</c:v>
                </c:pt>
                <c:pt idx="658">
                  <c:v>2020/4/21 10:00:00</c:v>
                </c:pt>
                <c:pt idx="659">
                  <c:v>2020/4/21 11:00:00</c:v>
                </c:pt>
                <c:pt idx="660">
                  <c:v>2020/4/21 12:00:00</c:v>
                </c:pt>
                <c:pt idx="661">
                  <c:v>2020/4/21 13:00:00</c:v>
                </c:pt>
                <c:pt idx="662">
                  <c:v>2020/4/21 14:00:00</c:v>
                </c:pt>
                <c:pt idx="663">
                  <c:v>2020/4/21 15:00:00</c:v>
                </c:pt>
                <c:pt idx="664">
                  <c:v>2020/4/21 16:00:00</c:v>
                </c:pt>
                <c:pt idx="665">
                  <c:v>2020/4/21 17:00:00</c:v>
                </c:pt>
                <c:pt idx="666">
                  <c:v>2020/4/21 18:00:00</c:v>
                </c:pt>
                <c:pt idx="667">
                  <c:v>2020/4/21 19:00:00</c:v>
                </c:pt>
                <c:pt idx="668">
                  <c:v>2020/4/21 20:00:00</c:v>
                </c:pt>
                <c:pt idx="669">
                  <c:v>2020/4/21 21:00:00</c:v>
                </c:pt>
                <c:pt idx="670">
                  <c:v>2020/4/21 22:00:00</c:v>
                </c:pt>
                <c:pt idx="671">
                  <c:v>2020/4/21 23:00:00</c:v>
                </c:pt>
                <c:pt idx="672">
                  <c:v>2020/4/22 0:00:00</c:v>
                </c:pt>
                <c:pt idx="673">
                  <c:v>2020/4/22 1:00:00</c:v>
                </c:pt>
                <c:pt idx="674">
                  <c:v>2020/4/22 2:00:00</c:v>
                </c:pt>
                <c:pt idx="675">
                  <c:v>2020/4/22 3:00:00</c:v>
                </c:pt>
                <c:pt idx="676">
                  <c:v>2020/4/22 4:00:00</c:v>
                </c:pt>
                <c:pt idx="677">
                  <c:v>2020/4/22 5:00:00</c:v>
                </c:pt>
                <c:pt idx="678">
                  <c:v>2020/4/22 6:00:00</c:v>
                </c:pt>
                <c:pt idx="679">
                  <c:v>2020/4/22 7:00:00</c:v>
                </c:pt>
                <c:pt idx="680">
                  <c:v>2020/4/22 8:00:00</c:v>
                </c:pt>
                <c:pt idx="681">
                  <c:v>2020/4/22 9:00:00</c:v>
                </c:pt>
                <c:pt idx="682">
                  <c:v>2020/4/22 10:00:00</c:v>
                </c:pt>
                <c:pt idx="683">
                  <c:v>2020/4/22 11:00:00</c:v>
                </c:pt>
                <c:pt idx="684">
                  <c:v>2020/4/22 12:00:00</c:v>
                </c:pt>
                <c:pt idx="685">
                  <c:v>2020/4/22 13:00:00</c:v>
                </c:pt>
                <c:pt idx="686">
                  <c:v>2020/4/22 14:00:00</c:v>
                </c:pt>
                <c:pt idx="687">
                  <c:v>2020/4/22 15:00:00</c:v>
                </c:pt>
                <c:pt idx="688">
                  <c:v>2020/4/22 16:00:00</c:v>
                </c:pt>
                <c:pt idx="689">
                  <c:v>2020/4/22 17:00:00</c:v>
                </c:pt>
                <c:pt idx="690">
                  <c:v>2020/4/22 18:00:00</c:v>
                </c:pt>
                <c:pt idx="691">
                  <c:v>2020/4/22 19:00:00</c:v>
                </c:pt>
                <c:pt idx="692">
                  <c:v>2020/4/22 20:00:00</c:v>
                </c:pt>
                <c:pt idx="693">
                  <c:v>2020/4/22 21:00:00</c:v>
                </c:pt>
                <c:pt idx="694">
                  <c:v>2020/4/22 22:00:00</c:v>
                </c:pt>
                <c:pt idx="695">
                  <c:v>2020/4/22 23:00:00</c:v>
                </c:pt>
                <c:pt idx="696">
                  <c:v>2020/4/23 0:00:00</c:v>
                </c:pt>
                <c:pt idx="697">
                  <c:v>2020/4/23 1:00:00</c:v>
                </c:pt>
                <c:pt idx="698">
                  <c:v>2020/4/23 2:00:00</c:v>
                </c:pt>
                <c:pt idx="699">
                  <c:v>2020/4/23 3:00:00</c:v>
                </c:pt>
                <c:pt idx="700">
                  <c:v>2020/4/23 4:00:00</c:v>
                </c:pt>
                <c:pt idx="701">
                  <c:v>2020/4/23 5:00:00</c:v>
                </c:pt>
                <c:pt idx="702">
                  <c:v>2020/4/23 6:00:00</c:v>
                </c:pt>
                <c:pt idx="703">
                  <c:v>2020/4/23 7:00:00</c:v>
                </c:pt>
                <c:pt idx="704">
                  <c:v>2020/4/23 8:00:00</c:v>
                </c:pt>
                <c:pt idx="705">
                  <c:v>2020/4/23 9:00:00</c:v>
                </c:pt>
                <c:pt idx="706">
                  <c:v>2020/4/23 10:00:00</c:v>
                </c:pt>
                <c:pt idx="707">
                  <c:v>2020/4/23 11:00:00</c:v>
                </c:pt>
                <c:pt idx="708">
                  <c:v>2020/4/23 12:00:00</c:v>
                </c:pt>
                <c:pt idx="709">
                  <c:v>2020/4/23 13:00:00</c:v>
                </c:pt>
                <c:pt idx="710">
                  <c:v>2020/4/23 14:00:00</c:v>
                </c:pt>
                <c:pt idx="711">
                  <c:v>2020/4/23 15:00:00</c:v>
                </c:pt>
                <c:pt idx="712">
                  <c:v>2020/4/23 16:00:00</c:v>
                </c:pt>
                <c:pt idx="713">
                  <c:v>2020/4/23 17:00:00</c:v>
                </c:pt>
                <c:pt idx="714">
                  <c:v>2020/4/23 18:00:00</c:v>
                </c:pt>
                <c:pt idx="715">
                  <c:v>2020/4/23 19:00:00</c:v>
                </c:pt>
                <c:pt idx="716">
                  <c:v>2020/4/23 20:00:00</c:v>
                </c:pt>
                <c:pt idx="717">
                  <c:v>2020/4/23 21:00:00</c:v>
                </c:pt>
                <c:pt idx="718">
                  <c:v>2020/4/23 22:00:00</c:v>
                </c:pt>
                <c:pt idx="719">
                  <c:v>2020/4/23 23:00:00</c:v>
                </c:pt>
                <c:pt idx="720">
                  <c:v>2020/4/24 0:00:00</c:v>
                </c:pt>
                <c:pt idx="721">
                  <c:v>2020/4/24 1:00:00</c:v>
                </c:pt>
                <c:pt idx="722">
                  <c:v>2020/4/24 2:00:00</c:v>
                </c:pt>
                <c:pt idx="723">
                  <c:v>2020/4/24 3:00:00</c:v>
                </c:pt>
                <c:pt idx="724">
                  <c:v>2020/4/24 4:00:00</c:v>
                </c:pt>
                <c:pt idx="725">
                  <c:v>2020/4/24 5:00:00</c:v>
                </c:pt>
                <c:pt idx="726">
                  <c:v>2020/4/24 6:00:00</c:v>
                </c:pt>
                <c:pt idx="727">
                  <c:v>2020/4/24 7:00:00</c:v>
                </c:pt>
                <c:pt idx="728">
                  <c:v>2020/4/24 8:00:00</c:v>
                </c:pt>
                <c:pt idx="729">
                  <c:v>2020/4/24 9:00:00</c:v>
                </c:pt>
                <c:pt idx="730">
                  <c:v>2020/4/24 10:00:00</c:v>
                </c:pt>
                <c:pt idx="731">
                  <c:v>2020/4/24 11:00:00</c:v>
                </c:pt>
                <c:pt idx="732">
                  <c:v>2020/4/24 12:00:00</c:v>
                </c:pt>
                <c:pt idx="733">
                  <c:v>2020/4/24 13:00:00</c:v>
                </c:pt>
                <c:pt idx="734">
                  <c:v>2020/4/24 14:00:00</c:v>
                </c:pt>
                <c:pt idx="735">
                  <c:v>2020/4/24 15:00:00</c:v>
                </c:pt>
                <c:pt idx="736">
                  <c:v>2020/4/24 16:00:00</c:v>
                </c:pt>
                <c:pt idx="737">
                  <c:v>2020/4/24 17:00:00</c:v>
                </c:pt>
                <c:pt idx="738">
                  <c:v>2020/4/24 18:00:00</c:v>
                </c:pt>
                <c:pt idx="739">
                  <c:v>2020/4/24 19:00:00</c:v>
                </c:pt>
                <c:pt idx="740">
                  <c:v>2020/4/24 20:00:00</c:v>
                </c:pt>
                <c:pt idx="741">
                  <c:v>2020/4/24 21:00:00</c:v>
                </c:pt>
                <c:pt idx="742">
                  <c:v>2020/4/24 22:00:00</c:v>
                </c:pt>
                <c:pt idx="743">
                  <c:v>2020/4/24 23:00:00</c:v>
                </c:pt>
                <c:pt idx="744">
                  <c:v>2020/4/25 0:00:00</c:v>
                </c:pt>
                <c:pt idx="745">
                  <c:v>2020/4/25 1:00:00</c:v>
                </c:pt>
                <c:pt idx="746">
                  <c:v>2020/4/25 2:00:00</c:v>
                </c:pt>
                <c:pt idx="747">
                  <c:v>2020/4/25 3:00:00</c:v>
                </c:pt>
                <c:pt idx="748">
                  <c:v>2020/4/25 4:00:00</c:v>
                </c:pt>
                <c:pt idx="749">
                  <c:v>2020/4/25 5:00:00</c:v>
                </c:pt>
                <c:pt idx="750">
                  <c:v>2020/4/25 6:00:00</c:v>
                </c:pt>
                <c:pt idx="751">
                  <c:v>2020/4/25 7:00:00</c:v>
                </c:pt>
                <c:pt idx="752">
                  <c:v>2020/4/25 8:00:00</c:v>
                </c:pt>
                <c:pt idx="753">
                  <c:v>2020/4/25 9:00:00</c:v>
                </c:pt>
                <c:pt idx="754">
                  <c:v>2020/4/25 10:00:00</c:v>
                </c:pt>
                <c:pt idx="755">
                  <c:v>2020/4/25 11:00:00</c:v>
                </c:pt>
                <c:pt idx="756">
                  <c:v>2020/4/25 12:00:00</c:v>
                </c:pt>
                <c:pt idx="757">
                  <c:v>2020/4/25 13:00:00</c:v>
                </c:pt>
                <c:pt idx="758">
                  <c:v>2020/4/25 14:00:00</c:v>
                </c:pt>
                <c:pt idx="759">
                  <c:v>2020/4/25 15:00:00</c:v>
                </c:pt>
                <c:pt idx="760">
                  <c:v>2020/4/25 16:00:00</c:v>
                </c:pt>
                <c:pt idx="761">
                  <c:v>2020/4/25 17:00:00</c:v>
                </c:pt>
                <c:pt idx="762">
                  <c:v>2020/4/25 18:00:00</c:v>
                </c:pt>
                <c:pt idx="763">
                  <c:v>2020/4/25 19:00:00</c:v>
                </c:pt>
                <c:pt idx="764">
                  <c:v>2020/4/25 20:00:00</c:v>
                </c:pt>
                <c:pt idx="765">
                  <c:v>2020/4/25 21:00:00</c:v>
                </c:pt>
                <c:pt idx="766">
                  <c:v>2020/4/25 22:00:00</c:v>
                </c:pt>
                <c:pt idx="767">
                  <c:v>2020/4/25 23:00:00</c:v>
                </c:pt>
                <c:pt idx="768">
                  <c:v>2020/4/26 0:00:00</c:v>
                </c:pt>
                <c:pt idx="769">
                  <c:v>2020/4/26 1:00:00</c:v>
                </c:pt>
                <c:pt idx="770">
                  <c:v>2020/4/26 2:00:00</c:v>
                </c:pt>
                <c:pt idx="771">
                  <c:v>2020/4/26 3:00:00</c:v>
                </c:pt>
                <c:pt idx="772">
                  <c:v>2020/4/26 4:00:00</c:v>
                </c:pt>
                <c:pt idx="773">
                  <c:v>2020/4/26 5:00:00</c:v>
                </c:pt>
                <c:pt idx="774">
                  <c:v>2020/4/26 6:00:00</c:v>
                </c:pt>
                <c:pt idx="775">
                  <c:v>2020/4/26 7:00:00</c:v>
                </c:pt>
                <c:pt idx="776">
                  <c:v>2020/4/26 8:00:00</c:v>
                </c:pt>
                <c:pt idx="777">
                  <c:v>2020/4/26 9:00:00</c:v>
                </c:pt>
                <c:pt idx="778">
                  <c:v>2020/4/26 10:00:00</c:v>
                </c:pt>
                <c:pt idx="779">
                  <c:v>2020/4/26 11:00:00</c:v>
                </c:pt>
                <c:pt idx="780">
                  <c:v>2020/4/26 12:00:00</c:v>
                </c:pt>
                <c:pt idx="781">
                  <c:v>2020/4/26 13:00:00</c:v>
                </c:pt>
                <c:pt idx="782">
                  <c:v>2020/4/26 14:00:00</c:v>
                </c:pt>
                <c:pt idx="783">
                  <c:v>2020/4/26 15:00:00</c:v>
                </c:pt>
                <c:pt idx="784">
                  <c:v>2020/4/26 16:00:00</c:v>
                </c:pt>
                <c:pt idx="785">
                  <c:v>2020/4/26 17:00:00</c:v>
                </c:pt>
                <c:pt idx="786">
                  <c:v>2020/4/26 18:00:00</c:v>
                </c:pt>
                <c:pt idx="787">
                  <c:v>2020/4/26 19:00:00</c:v>
                </c:pt>
                <c:pt idx="788">
                  <c:v>2020/4/26 20:00:00</c:v>
                </c:pt>
                <c:pt idx="789">
                  <c:v>2020/4/26 21:00:00</c:v>
                </c:pt>
                <c:pt idx="790">
                  <c:v>2020/4/26 22:00:00</c:v>
                </c:pt>
                <c:pt idx="791">
                  <c:v>2020/4/26 23:00:00</c:v>
                </c:pt>
                <c:pt idx="792">
                  <c:v>2020/4/27 0:00:00</c:v>
                </c:pt>
                <c:pt idx="793">
                  <c:v>2020/4/27 1:00:00</c:v>
                </c:pt>
                <c:pt idx="794">
                  <c:v>2020/4/27 2:00:00</c:v>
                </c:pt>
                <c:pt idx="795">
                  <c:v>2020/4/27 3:00:00</c:v>
                </c:pt>
                <c:pt idx="796">
                  <c:v>2020/4/27 4:00:00</c:v>
                </c:pt>
                <c:pt idx="797">
                  <c:v>2020/4/27 5:00:00</c:v>
                </c:pt>
                <c:pt idx="798">
                  <c:v>2020/4/27 6:00:00</c:v>
                </c:pt>
                <c:pt idx="799">
                  <c:v>2020/4/27 7:00:00</c:v>
                </c:pt>
                <c:pt idx="800">
                  <c:v>2020/4/27 8:00:00</c:v>
                </c:pt>
                <c:pt idx="801">
                  <c:v>2020/4/27 9:00:00</c:v>
                </c:pt>
                <c:pt idx="802">
                  <c:v>2020/4/27 10:00:00</c:v>
                </c:pt>
                <c:pt idx="803">
                  <c:v>2020/4/27 11:00:00</c:v>
                </c:pt>
                <c:pt idx="804">
                  <c:v>2020/4/27 12:00:00</c:v>
                </c:pt>
                <c:pt idx="805">
                  <c:v>2020/4/27 13:00:00</c:v>
                </c:pt>
                <c:pt idx="806">
                  <c:v>2020/4/27 14:00:00</c:v>
                </c:pt>
                <c:pt idx="807">
                  <c:v>2020/4/27 15:00:00</c:v>
                </c:pt>
                <c:pt idx="808">
                  <c:v>2020/4/27 16:00:00</c:v>
                </c:pt>
                <c:pt idx="809">
                  <c:v>2020/4/27 17:00:00</c:v>
                </c:pt>
                <c:pt idx="810">
                  <c:v>2020/4/27 18:00:00</c:v>
                </c:pt>
                <c:pt idx="811">
                  <c:v>2020/4/27 19:00:00</c:v>
                </c:pt>
                <c:pt idx="812">
                  <c:v>2020/4/27 20:00:00</c:v>
                </c:pt>
                <c:pt idx="813">
                  <c:v>2020/4/27 21:00:00</c:v>
                </c:pt>
                <c:pt idx="814">
                  <c:v>2020/4/27 22:00:00</c:v>
                </c:pt>
                <c:pt idx="815">
                  <c:v>2020/4/27 23:00:00</c:v>
                </c:pt>
                <c:pt idx="816">
                  <c:v>2020/4/28 0:00:00</c:v>
                </c:pt>
                <c:pt idx="817">
                  <c:v>2020/4/28 1:00:00</c:v>
                </c:pt>
                <c:pt idx="818">
                  <c:v>2020/4/28 2:00:00</c:v>
                </c:pt>
                <c:pt idx="819">
                  <c:v>2020/4/28 3:00:00</c:v>
                </c:pt>
                <c:pt idx="820">
                  <c:v>2020/4/28 4:00:00</c:v>
                </c:pt>
                <c:pt idx="821">
                  <c:v>2020/4/28 5:00:00</c:v>
                </c:pt>
                <c:pt idx="822">
                  <c:v>2020/4/28 6:00:00</c:v>
                </c:pt>
                <c:pt idx="823">
                  <c:v>2020/4/28 7:00:00</c:v>
                </c:pt>
                <c:pt idx="824">
                  <c:v>2020/4/28 8:00:00</c:v>
                </c:pt>
                <c:pt idx="825">
                  <c:v>2020/4/28 9:00:00</c:v>
                </c:pt>
                <c:pt idx="826">
                  <c:v>2020/4/28 10:00:00</c:v>
                </c:pt>
                <c:pt idx="827">
                  <c:v>2020/4/28 11:00:00</c:v>
                </c:pt>
                <c:pt idx="828">
                  <c:v>2020/4/28 12:00:00</c:v>
                </c:pt>
                <c:pt idx="829">
                  <c:v>2020/4/28 13:00:00</c:v>
                </c:pt>
                <c:pt idx="830">
                  <c:v>2020/4/28 14:00:00</c:v>
                </c:pt>
                <c:pt idx="831">
                  <c:v>2020/4/28 15:00:00</c:v>
                </c:pt>
                <c:pt idx="832">
                  <c:v>2020/4/28 16:00:00</c:v>
                </c:pt>
                <c:pt idx="833">
                  <c:v>2020/4/28 17:00:00</c:v>
                </c:pt>
                <c:pt idx="834">
                  <c:v>2020/4/28 18:00:00</c:v>
                </c:pt>
                <c:pt idx="835">
                  <c:v>2020/4/28 19:00:00</c:v>
                </c:pt>
                <c:pt idx="836">
                  <c:v>2020/4/28 20:00:00</c:v>
                </c:pt>
                <c:pt idx="837">
                  <c:v>2020/4/28 21:00:00</c:v>
                </c:pt>
                <c:pt idx="838">
                  <c:v>2020/4/28 22:00:00</c:v>
                </c:pt>
                <c:pt idx="839">
                  <c:v>2020/4/28 23:00:00</c:v>
                </c:pt>
                <c:pt idx="840">
                  <c:v>2020/4/29 0:00:00</c:v>
                </c:pt>
                <c:pt idx="841">
                  <c:v>2020/4/29 1:00:00</c:v>
                </c:pt>
                <c:pt idx="842">
                  <c:v>2020/4/29 2:00:00</c:v>
                </c:pt>
                <c:pt idx="843">
                  <c:v>2020/4/29 3:00:00</c:v>
                </c:pt>
                <c:pt idx="844">
                  <c:v>2020/4/29 4:00:00</c:v>
                </c:pt>
                <c:pt idx="845">
                  <c:v>2020/4/29 5:00:00</c:v>
                </c:pt>
                <c:pt idx="846">
                  <c:v>2020/4/29 6:00:00</c:v>
                </c:pt>
                <c:pt idx="847">
                  <c:v>2020/4/29 7:00:00</c:v>
                </c:pt>
                <c:pt idx="848">
                  <c:v>2020/4/29 8:00:00</c:v>
                </c:pt>
                <c:pt idx="849">
                  <c:v>2020/4/29 9:00:00</c:v>
                </c:pt>
                <c:pt idx="850">
                  <c:v>2020/4/29 10:00:00</c:v>
                </c:pt>
                <c:pt idx="851">
                  <c:v>2020/4/29 11:00:00</c:v>
                </c:pt>
                <c:pt idx="852">
                  <c:v>2020/4/29 12:00:00</c:v>
                </c:pt>
                <c:pt idx="853">
                  <c:v>2020/4/29 13:00:00</c:v>
                </c:pt>
                <c:pt idx="854">
                  <c:v>2020/4/29 14:00:00</c:v>
                </c:pt>
                <c:pt idx="855">
                  <c:v>2020/4/29 15:00:00</c:v>
                </c:pt>
                <c:pt idx="856">
                  <c:v>2020/4/29 16:00:00</c:v>
                </c:pt>
                <c:pt idx="857">
                  <c:v>2020/4/29 17:00:00</c:v>
                </c:pt>
                <c:pt idx="858">
                  <c:v>2020/4/29 18:00:00</c:v>
                </c:pt>
                <c:pt idx="859">
                  <c:v>2020/4/29 19:00:00</c:v>
                </c:pt>
                <c:pt idx="860">
                  <c:v>2020/4/29 20:00:00</c:v>
                </c:pt>
                <c:pt idx="861">
                  <c:v>2020/4/29 21:00:00</c:v>
                </c:pt>
                <c:pt idx="862">
                  <c:v>2020/4/29 22:00:00</c:v>
                </c:pt>
                <c:pt idx="863">
                  <c:v>2020/4/29 23:00:00</c:v>
                </c:pt>
                <c:pt idx="864">
                  <c:v>2020/4/30 0:00:00</c:v>
                </c:pt>
                <c:pt idx="865">
                  <c:v>2020/4/30 1:00:00</c:v>
                </c:pt>
                <c:pt idx="866">
                  <c:v>2020/4/30 2:00:00</c:v>
                </c:pt>
                <c:pt idx="867">
                  <c:v>2020/4/30 3:00:00</c:v>
                </c:pt>
                <c:pt idx="868">
                  <c:v>2020/4/30 4:00:00</c:v>
                </c:pt>
                <c:pt idx="869">
                  <c:v>2020/4/30 5:00:00</c:v>
                </c:pt>
                <c:pt idx="870">
                  <c:v>2020/4/30 6:00:00</c:v>
                </c:pt>
                <c:pt idx="871">
                  <c:v>2020/4/30 7:00:00</c:v>
                </c:pt>
                <c:pt idx="872">
                  <c:v>2020/4/30 8:00:00</c:v>
                </c:pt>
                <c:pt idx="873">
                  <c:v>2020/4/30 9:00:00</c:v>
                </c:pt>
                <c:pt idx="874">
                  <c:v>2020/4/30 10:00:00</c:v>
                </c:pt>
                <c:pt idx="875">
                  <c:v>2020/4/30 11:00:00</c:v>
                </c:pt>
                <c:pt idx="876">
                  <c:v>2020/4/30 12:00:00</c:v>
                </c:pt>
                <c:pt idx="877">
                  <c:v>2020/4/30 13:00:00</c:v>
                </c:pt>
                <c:pt idx="878">
                  <c:v>2020/4/30 14:00:00</c:v>
                </c:pt>
                <c:pt idx="879">
                  <c:v>2020/4/30 15:00:00</c:v>
                </c:pt>
                <c:pt idx="880">
                  <c:v>2020/4/30 16:00:00</c:v>
                </c:pt>
                <c:pt idx="881">
                  <c:v>2020/4/30 17:00:00</c:v>
                </c:pt>
                <c:pt idx="882">
                  <c:v>2020/4/30 18:00:00</c:v>
                </c:pt>
                <c:pt idx="883">
                  <c:v>2020/4/30 19:00:00</c:v>
                </c:pt>
                <c:pt idx="884">
                  <c:v>2020/4/30 20:00:00</c:v>
                </c:pt>
                <c:pt idx="885">
                  <c:v>2020/4/30 21:00:00</c:v>
                </c:pt>
                <c:pt idx="886">
                  <c:v>2020/4/30 22:00:00</c:v>
                </c:pt>
                <c:pt idx="887">
                  <c:v>2020/4/30 23:00:00</c:v>
                </c:pt>
              </c:strCache>
            </c:strRef>
          </c:xVal>
          <c:yVal>
            <c:numRef>
              <c:f>'RATING CURVE'!$K$2:$K$889</c:f>
              <c:numCache>
                <c:formatCode>0.0000</c:formatCode>
                <c:ptCount val="888"/>
                <c:pt idx="0">
                  <c:v>7.9648105599990231</c:v>
                </c:pt>
                <c:pt idx="1">
                  <c:v>9.0878905600002327</c:v>
                </c:pt>
                <c:pt idx="2">
                  <c:v>4.5955705599990324</c:v>
                </c:pt>
                <c:pt idx="3">
                  <c:v>5.718650559996604</c:v>
                </c:pt>
                <c:pt idx="4">
                  <c:v>5.718650559996604</c:v>
                </c:pt>
                <c:pt idx="5">
                  <c:v>6.8417305599978135</c:v>
                </c:pt>
                <c:pt idx="6">
                  <c:v>6.8417305599978135</c:v>
                </c:pt>
                <c:pt idx="7">
                  <c:v>4.5955705599990324</c:v>
                </c:pt>
                <c:pt idx="8">
                  <c:v>6.8417305599978135</c:v>
                </c:pt>
                <c:pt idx="9">
                  <c:v>4.5955705599990324</c:v>
                </c:pt>
                <c:pt idx="10">
                  <c:v>3.4724905599978229</c:v>
                </c:pt>
                <c:pt idx="11">
                  <c:v>6.8417305599978135</c:v>
                </c:pt>
                <c:pt idx="12">
                  <c:v>6.8417305599978135</c:v>
                </c:pt>
                <c:pt idx="13">
                  <c:v>7.9648105599990231</c:v>
                </c:pt>
                <c:pt idx="14">
                  <c:v>7.9648105599990231</c:v>
                </c:pt>
                <c:pt idx="15">
                  <c:v>7.9648105599990231</c:v>
                </c:pt>
                <c:pt idx="16">
                  <c:v>7.9648105599990231</c:v>
                </c:pt>
                <c:pt idx="17">
                  <c:v>5.718650559996604</c:v>
                </c:pt>
                <c:pt idx="18">
                  <c:v>4.5955705599990324</c:v>
                </c:pt>
                <c:pt idx="19">
                  <c:v>3.4724905599978229</c:v>
                </c:pt>
                <c:pt idx="20">
                  <c:v>6.8417305599978135</c:v>
                </c:pt>
                <c:pt idx="21">
                  <c:v>3.4724905599978229</c:v>
                </c:pt>
                <c:pt idx="22">
                  <c:v>5.718650559996604</c:v>
                </c:pt>
                <c:pt idx="23">
                  <c:v>2.3494105600002513</c:v>
                </c:pt>
                <c:pt idx="24">
                  <c:v>2.3494105600002513</c:v>
                </c:pt>
                <c:pt idx="25">
                  <c:v>3.4724905599978229</c:v>
                </c:pt>
                <c:pt idx="26">
                  <c:v>3.4724905599978229</c:v>
                </c:pt>
                <c:pt idx="27">
                  <c:v>2.3494105600002513</c:v>
                </c:pt>
                <c:pt idx="28">
                  <c:v>3.4724905599978229</c:v>
                </c:pt>
                <c:pt idx="29">
                  <c:v>5.718650559996604</c:v>
                </c:pt>
                <c:pt idx="30">
                  <c:v>3.4724905599978229</c:v>
                </c:pt>
                <c:pt idx="31">
                  <c:v>4.5955705599990324</c:v>
                </c:pt>
                <c:pt idx="32">
                  <c:v>3.4724905599978229</c:v>
                </c:pt>
                <c:pt idx="33">
                  <c:v>4.5955705599990324</c:v>
                </c:pt>
                <c:pt idx="34">
                  <c:v>3.4724905599978229</c:v>
                </c:pt>
                <c:pt idx="35">
                  <c:v>9.0878905600002327</c:v>
                </c:pt>
                <c:pt idx="36">
                  <c:v>3.4724905599978229</c:v>
                </c:pt>
                <c:pt idx="37">
                  <c:v>5.718650559996604</c:v>
                </c:pt>
                <c:pt idx="38">
                  <c:v>3.4724905599978229</c:v>
                </c:pt>
                <c:pt idx="39">
                  <c:v>3.4724905599978229</c:v>
                </c:pt>
                <c:pt idx="40">
                  <c:v>5.718650559996604</c:v>
                </c:pt>
                <c:pt idx="41">
                  <c:v>5.718650559996604</c:v>
                </c:pt>
                <c:pt idx="42">
                  <c:v>3.4724905599978229</c:v>
                </c:pt>
                <c:pt idx="43">
                  <c:v>4.5955705599990324</c:v>
                </c:pt>
                <c:pt idx="44">
                  <c:v>6.8417305599978135</c:v>
                </c:pt>
                <c:pt idx="45">
                  <c:v>4.5955705599990324</c:v>
                </c:pt>
                <c:pt idx="46">
                  <c:v>5.718650559996604</c:v>
                </c:pt>
                <c:pt idx="47">
                  <c:v>4.5955705599990324</c:v>
                </c:pt>
                <c:pt idx="48">
                  <c:v>4.5955705599990324</c:v>
                </c:pt>
                <c:pt idx="49">
                  <c:v>2.3494105600002513</c:v>
                </c:pt>
                <c:pt idx="50">
                  <c:v>6.8417305599978135</c:v>
                </c:pt>
                <c:pt idx="51">
                  <c:v>5.718650559996604</c:v>
                </c:pt>
                <c:pt idx="52">
                  <c:v>6.8417305599978135</c:v>
                </c:pt>
                <c:pt idx="53">
                  <c:v>4.5955705599990324</c:v>
                </c:pt>
                <c:pt idx="54">
                  <c:v>6.8417305599978135</c:v>
                </c:pt>
                <c:pt idx="55">
                  <c:v>4.5955705599990324</c:v>
                </c:pt>
                <c:pt idx="56">
                  <c:v>4.5955705599990324</c:v>
                </c:pt>
                <c:pt idx="57">
                  <c:v>4.5955705599990324</c:v>
                </c:pt>
                <c:pt idx="58">
                  <c:v>6.8417305599978135</c:v>
                </c:pt>
                <c:pt idx="59">
                  <c:v>5.718650559996604</c:v>
                </c:pt>
                <c:pt idx="60">
                  <c:v>4.5955705599990324</c:v>
                </c:pt>
                <c:pt idx="61">
                  <c:v>4.5955705599990324</c:v>
                </c:pt>
                <c:pt idx="62">
                  <c:v>7.9648105599990231</c:v>
                </c:pt>
                <c:pt idx="63">
                  <c:v>6.8417305599978135</c:v>
                </c:pt>
                <c:pt idx="64">
                  <c:v>4.5955705599990324</c:v>
                </c:pt>
                <c:pt idx="65">
                  <c:v>9.0878905600002327</c:v>
                </c:pt>
                <c:pt idx="66">
                  <c:v>4.5955705599990324</c:v>
                </c:pt>
                <c:pt idx="67">
                  <c:v>5.718650559996604</c:v>
                </c:pt>
                <c:pt idx="68">
                  <c:v>4.5955705599990324</c:v>
                </c:pt>
                <c:pt idx="69">
                  <c:v>7.9648105599990231</c:v>
                </c:pt>
                <c:pt idx="70">
                  <c:v>6.8417305599978135</c:v>
                </c:pt>
                <c:pt idx="71">
                  <c:v>6.8417305599978135</c:v>
                </c:pt>
                <c:pt idx="72">
                  <c:v>4.5955705599990324</c:v>
                </c:pt>
                <c:pt idx="73">
                  <c:v>3.4724905599978229</c:v>
                </c:pt>
                <c:pt idx="74">
                  <c:v>6.8417305599978135</c:v>
                </c:pt>
                <c:pt idx="75">
                  <c:v>6.8417305599978135</c:v>
                </c:pt>
                <c:pt idx="76">
                  <c:v>6.8417305599978135</c:v>
                </c:pt>
                <c:pt idx="77">
                  <c:v>5.718650559996604</c:v>
                </c:pt>
                <c:pt idx="78">
                  <c:v>3.4724905599978229</c:v>
                </c:pt>
                <c:pt idx="79">
                  <c:v>5.718650559996604</c:v>
                </c:pt>
                <c:pt idx="80">
                  <c:v>6.8417305599978135</c:v>
                </c:pt>
                <c:pt idx="81">
                  <c:v>6.8417305599978135</c:v>
                </c:pt>
                <c:pt idx="82">
                  <c:v>9.0878905600002327</c:v>
                </c:pt>
                <c:pt idx="83">
                  <c:v>9.0878905600002327</c:v>
                </c:pt>
                <c:pt idx="84">
                  <c:v>6.8417305599978135</c:v>
                </c:pt>
                <c:pt idx="85">
                  <c:v>10.210970559997804</c:v>
                </c:pt>
                <c:pt idx="86">
                  <c:v>10.210970559997804</c:v>
                </c:pt>
                <c:pt idx="87">
                  <c:v>9.0878905600002327</c:v>
                </c:pt>
                <c:pt idx="88">
                  <c:v>6.8417305599978135</c:v>
                </c:pt>
                <c:pt idx="89">
                  <c:v>7.9648105599990231</c:v>
                </c:pt>
                <c:pt idx="90">
                  <c:v>6.8417305599978135</c:v>
                </c:pt>
                <c:pt idx="91">
                  <c:v>9.0878905600002327</c:v>
                </c:pt>
                <c:pt idx="92">
                  <c:v>5.718650559996604</c:v>
                </c:pt>
                <c:pt idx="93">
                  <c:v>5.718650559996604</c:v>
                </c:pt>
                <c:pt idx="94">
                  <c:v>7.9648105599990231</c:v>
                </c:pt>
                <c:pt idx="95">
                  <c:v>6.8417305599978135</c:v>
                </c:pt>
                <c:pt idx="96">
                  <c:v>6.8417305599978135</c:v>
                </c:pt>
                <c:pt idx="97">
                  <c:v>7.9648105599990231</c:v>
                </c:pt>
                <c:pt idx="98">
                  <c:v>6.8417305599978135</c:v>
                </c:pt>
                <c:pt idx="99">
                  <c:v>5.718650559996604</c:v>
                </c:pt>
                <c:pt idx="100">
                  <c:v>4.5955705599990324</c:v>
                </c:pt>
                <c:pt idx="101">
                  <c:v>5.718650559996604</c:v>
                </c:pt>
                <c:pt idx="102">
                  <c:v>6.8417305599978135</c:v>
                </c:pt>
                <c:pt idx="103">
                  <c:v>9.0878905600002327</c:v>
                </c:pt>
                <c:pt idx="104">
                  <c:v>4.5955705599990324</c:v>
                </c:pt>
                <c:pt idx="105">
                  <c:v>3.4724905599978229</c:v>
                </c:pt>
                <c:pt idx="106">
                  <c:v>7.9648105599990231</c:v>
                </c:pt>
                <c:pt idx="107">
                  <c:v>4.5955705599990324</c:v>
                </c:pt>
                <c:pt idx="108">
                  <c:v>9.0878905600002327</c:v>
                </c:pt>
                <c:pt idx="109">
                  <c:v>9.0878905600002327</c:v>
                </c:pt>
                <c:pt idx="110">
                  <c:v>10.210970559997804</c:v>
                </c:pt>
                <c:pt idx="111">
                  <c:v>9.0878905600002327</c:v>
                </c:pt>
                <c:pt idx="112">
                  <c:v>5.718650559996604</c:v>
                </c:pt>
                <c:pt idx="113">
                  <c:v>7.9648105599990231</c:v>
                </c:pt>
                <c:pt idx="114">
                  <c:v>9.0878905600002327</c:v>
                </c:pt>
                <c:pt idx="115">
                  <c:v>4.5955705599990324</c:v>
                </c:pt>
                <c:pt idx="116">
                  <c:v>7.9648105599990231</c:v>
                </c:pt>
                <c:pt idx="117">
                  <c:v>4.5955705599990324</c:v>
                </c:pt>
                <c:pt idx="118">
                  <c:v>6.8417305599978135</c:v>
                </c:pt>
                <c:pt idx="119">
                  <c:v>5.718650559996604</c:v>
                </c:pt>
                <c:pt idx="120">
                  <c:v>6.8417305599978135</c:v>
                </c:pt>
                <c:pt idx="121">
                  <c:v>3.4724905599978229</c:v>
                </c:pt>
                <c:pt idx="122">
                  <c:v>4.5955705599990324</c:v>
                </c:pt>
                <c:pt idx="123">
                  <c:v>3.4724905599978229</c:v>
                </c:pt>
                <c:pt idx="124">
                  <c:v>3.4724905599978229</c:v>
                </c:pt>
                <c:pt idx="125">
                  <c:v>5.718650559996604</c:v>
                </c:pt>
                <c:pt idx="126">
                  <c:v>4.5955705599990324</c:v>
                </c:pt>
                <c:pt idx="127">
                  <c:v>5.718650559996604</c:v>
                </c:pt>
                <c:pt idx="128">
                  <c:v>2.3494105600002513</c:v>
                </c:pt>
                <c:pt idx="129">
                  <c:v>5.718650559996604</c:v>
                </c:pt>
                <c:pt idx="130">
                  <c:v>3.4724905599978229</c:v>
                </c:pt>
                <c:pt idx="131">
                  <c:v>5.718650559996604</c:v>
                </c:pt>
                <c:pt idx="132">
                  <c:v>4.5955705599990324</c:v>
                </c:pt>
                <c:pt idx="133">
                  <c:v>6.8417305599978135</c:v>
                </c:pt>
                <c:pt idx="134">
                  <c:v>9.0878905600002327</c:v>
                </c:pt>
                <c:pt idx="135">
                  <c:v>4.5955705599990324</c:v>
                </c:pt>
                <c:pt idx="136">
                  <c:v>7.9648105599990231</c:v>
                </c:pt>
                <c:pt idx="137">
                  <c:v>6.8417305599978135</c:v>
                </c:pt>
                <c:pt idx="138">
                  <c:v>6.8417305599978135</c:v>
                </c:pt>
                <c:pt idx="139">
                  <c:v>6.8417305599978135</c:v>
                </c:pt>
                <c:pt idx="140">
                  <c:v>0.10325055999783217</c:v>
                </c:pt>
                <c:pt idx="141">
                  <c:v>5.718650559996604</c:v>
                </c:pt>
                <c:pt idx="142">
                  <c:v>5.718650559996604</c:v>
                </c:pt>
                <c:pt idx="143">
                  <c:v>6.8417305599978135</c:v>
                </c:pt>
                <c:pt idx="144">
                  <c:v>4.5955705599990324</c:v>
                </c:pt>
                <c:pt idx="145">
                  <c:v>3.4724905599978229</c:v>
                </c:pt>
                <c:pt idx="146">
                  <c:v>3.4724905599978229</c:v>
                </c:pt>
                <c:pt idx="147">
                  <c:v>2.3494105600002513</c:v>
                </c:pt>
                <c:pt idx="148">
                  <c:v>5.718650559996604</c:v>
                </c:pt>
                <c:pt idx="149">
                  <c:v>1.2263305599990417</c:v>
                </c:pt>
                <c:pt idx="150">
                  <c:v>4.5955705599990324</c:v>
                </c:pt>
                <c:pt idx="151">
                  <c:v>4.5955705599990324</c:v>
                </c:pt>
                <c:pt idx="152">
                  <c:v>3.4724905599978229</c:v>
                </c:pt>
                <c:pt idx="153">
                  <c:v>4.5955705599990324</c:v>
                </c:pt>
                <c:pt idx="154">
                  <c:v>4.5955705599990324</c:v>
                </c:pt>
                <c:pt idx="155">
                  <c:v>3.4724905599978229</c:v>
                </c:pt>
                <c:pt idx="156">
                  <c:v>7.9648105599990231</c:v>
                </c:pt>
                <c:pt idx="157">
                  <c:v>7.9648105599990231</c:v>
                </c:pt>
                <c:pt idx="158">
                  <c:v>3.4724905599978229</c:v>
                </c:pt>
                <c:pt idx="159">
                  <c:v>6.8417305599978135</c:v>
                </c:pt>
                <c:pt idx="160">
                  <c:v>4.5955705599990324</c:v>
                </c:pt>
                <c:pt idx="161">
                  <c:v>7.9648105599990231</c:v>
                </c:pt>
                <c:pt idx="162">
                  <c:v>5.718650559996604</c:v>
                </c:pt>
                <c:pt idx="163">
                  <c:v>7.9648105599990231</c:v>
                </c:pt>
                <c:pt idx="164">
                  <c:v>4.5955705599990324</c:v>
                </c:pt>
                <c:pt idx="165">
                  <c:v>5.718650559996604</c:v>
                </c:pt>
                <c:pt idx="166">
                  <c:v>4.5955705599990324</c:v>
                </c:pt>
                <c:pt idx="167">
                  <c:v>6.8417305599978135</c:v>
                </c:pt>
                <c:pt idx="168">
                  <c:v>4.5955705599990324</c:v>
                </c:pt>
                <c:pt idx="169">
                  <c:v>2.3494105600002513</c:v>
                </c:pt>
                <c:pt idx="170">
                  <c:v>5.718650559996604</c:v>
                </c:pt>
                <c:pt idx="171">
                  <c:v>5.718650559996604</c:v>
                </c:pt>
                <c:pt idx="172">
                  <c:v>4.5955705599990324</c:v>
                </c:pt>
                <c:pt idx="173">
                  <c:v>2.3494105600002513</c:v>
                </c:pt>
                <c:pt idx="174">
                  <c:v>2.3494105600002513</c:v>
                </c:pt>
                <c:pt idx="175">
                  <c:v>2.3494105600002513</c:v>
                </c:pt>
                <c:pt idx="176">
                  <c:v>3.4724905599978229</c:v>
                </c:pt>
                <c:pt idx="177">
                  <c:v>5.718650559996604</c:v>
                </c:pt>
                <c:pt idx="178">
                  <c:v>4.5955705599990324</c:v>
                </c:pt>
                <c:pt idx="179">
                  <c:v>6.8417305599978135</c:v>
                </c:pt>
                <c:pt idx="180">
                  <c:v>6.8417305599978135</c:v>
                </c:pt>
                <c:pt idx="181">
                  <c:v>5.718650559996604</c:v>
                </c:pt>
                <c:pt idx="182">
                  <c:v>7.9648105599990231</c:v>
                </c:pt>
                <c:pt idx="183">
                  <c:v>5.718650559996604</c:v>
                </c:pt>
                <c:pt idx="184">
                  <c:v>4.5955705599990324</c:v>
                </c:pt>
                <c:pt idx="185">
                  <c:v>5.718650559996604</c:v>
                </c:pt>
                <c:pt idx="186">
                  <c:v>4.5955705599990324</c:v>
                </c:pt>
                <c:pt idx="187">
                  <c:v>6.8417305599978135</c:v>
                </c:pt>
                <c:pt idx="188">
                  <c:v>4.5955705599990324</c:v>
                </c:pt>
                <c:pt idx="189">
                  <c:v>5.718650559996604</c:v>
                </c:pt>
                <c:pt idx="190">
                  <c:v>5.718650559996604</c:v>
                </c:pt>
                <c:pt idx="191">
                  <c:v>6.8417305599978135</c:v>
                </c:pt>
                <c:pt idx="192">
                  <c:v>4.5955705599990324</c:v>
                </c:pt>
                <c:pt idx="193">
                  <c:v>11.334050559999014</c:v>
                </c:pt>
                <c:pt idx="194">
                  <c:v>2.3494105600002513</c:v>
                </c:pt>
                <c:pt idx="195">
                  <c:v>5.718650559996604</c:v>
                </c:pt>
                <c:pt idx="196">
                  <c:v>2.3494105600002513</c:v>
                </c:pt>
                <c:pt idx="197">
                  <c:v>1.2263305599990417</c:v>
                </c:pt>
                <c:pt idx="198">
                  <c:v>2.3494105600002513</c:v>
                </c:pt>
                <c:pt idx="199">
                  <c:v>3.4724905599978229</c:v>
                </c:pt>
                <c:pt idx="200">
                  <c:v>5.718650559996604</c:v>
                </c:pt>
                <c:pt idx="201">
                  <c:v>5.718650559996604</c:v>
                </c:pt>
                <c:pt idx="202">
                  <c:v>5.718650559996604</c:v>
                </c:pt>
                <c:pt idx="203">
                  <c:v>7.9648105599990231</c:v>
                </c:pt>
                <c:pt idx="204">
                  <c:v>3.4724905599978229</c:v>
                </c:pt>
                <c:pt idx="205">
                  <c:v>5.718650559996604</c:v>
                </c:pt>
                <c:pt idx="206">
                  <c:v>6.8417305599978135</c:v>
                </c:pt>
                <c:pt idx="207">
                  <c:v>3.4724905599978229</c:v>
                </c:pt>
                <c:pt idx="208">
                  <c:v>3.4724905599978229</c:v>
                </c:pt>
                <c:pt idx="209">
                  <c:v>4.5955705599990324</c:v>
                </c:pt>
                <c:pt idx="210">
                  <c:v>3.4724905599978229</c:v>
                </c:pt>
                <c:pt idx="211">
                  <c:v>2.3494105600002513</c:v>
                </c:pt>
                <c:pt idx="212">
                  <c:v>6.8417305599978135</c:v>
                </c:pt>
                <c:pt idx="213">
                  <c:v>3.4724905599978229</c:v>
                </c:pt>
                <c:pt idx="214">
                  <c:v>6.8417305599978135</c:v>
                </c:pt>
                <c:pt idx="215">
                  <c:v>1.2263305599990417</c:v>
                </c:pt>
                <c:pt idx="216">
                  <c:v>2.3494105600002513</c:v>
                </c:pt>
                <c:pt idx="217">
                  <c:v>5.718650559996604</c:v>
                </c:pt>
                <c:pt idx="218">
                  <c:v>3.4724905599978229</c:v>
                </c:pt>
                <c:pt idx="219">
                  <c:v>2.3494105600002513</c:v>
                </c:pt>
                <c:pt idx="220">
                  <c:v>4.5955705599990324</c:v>
                </c:pt>
                <c:pt idx="221">
                  <c:v>4.5955705599990324</c:v>
                </c:pt>
                <c:pt idx="222">
                  <c:v>2.3494105600002513</c:v>
                </c:pt>
                <c:pt idx="223">
                  <c:v>4.5955705599990324</c:v>
                </c:pt>
                <c:pt idx="224">
                  <c:v>3.4724905599978229</c:v>
                </c:pt>
                <c:pt idx="225">
                  <c:v>2.3494105600002513</c:v>
                </c:pt>
                <c:pt idx="226">
                  <c:v>2.3494105600002513</c:v>
                </c:pt>
                <c:pt idx="227">
                  <c:v>2.3494105600002513</c:v>
                </c:pt>
                <c:pt idx="228">
                  <c:v>5.718650559996604</c:v>
                </c:pt>
                <c:pt idx="229">
                  <c:v>5.718650559996604</c:v>
                </c:pt>
                <c:pt idx="230">
                  <c:v>4.5955705599990324</c:v>
                </c:pt>
                <c:pt idx="231">
                  <c:v>4.5955705599990324</c:v>
                </c:pt>
                <c:pt idx="232">
                  <c:v>6.8417305599978135</c:v>
                </c:pt>
                <c:pt idx="233">
                  <c:v>4.5955705599990324</c:v>
                </c:pt>
                <c:pt idx="234">
                  <c:v>3.4724905599978229</c:v>
                </c:pt>
                <c:pt idx="235">
                  <c:v>5.718650559996604</c:v>
                </c:pt>
                <c:pt idx="236">
                  <c:v>5.718650559996604</c:v>
                </c:pt>
                <c:pt idx="237">
                  <c:v>4.5955705599990324</c:v>
                </c:pt>
                <c:pt idx="238">
                  <c:v>6.8417305599978135</c:v>
                </c:pt>
                <c:pt idx="239">
                  <c:v>4.5955705599990324</c:v>
                </c:pt>
                <c:pt idx="240">
                  <c:v>5.718650559996604</c:v>
                </c:pt>
                <c:pt idx="241">
                  <c:v>6.8417305599978135</c:v>
                </c:pt>
                <c:pt idx="242">
                  <c:v>5.718650559996604</c:v>
                </c:pt>
                <c:pt idx="243">
                  <c:v>4.5955705599990324</c:v>
                </c:pt>
                <c:pt idx="244">
                  <c:v>5.718650559996604</c:v>
                </c:pt>
                <c:pt idx="245">
                  <c:v>5.718650559996604</c:v>
                </c:pt>
                <c:pt idx="246">
                  <c:v>5.718650559996604</c:v>
                </c:pt>
                <c:pt idx="247">
                  <c:v>3.4724905599978229</c:v>
                </c:pt>
                <c:pt idx="248">
                  <c:v>5.718650559996604</c:v>
                </c:pt>
                <c:pt idx="249">
                  <c:v>5.718650559996604</c:v>
                </c:pt>
                <c:pt idx="250">
                  <c:v>3.4724905599978229</c:v>
                </c:pt>
                <c:pt idx="251">
                  <c:v>7.9648105599990231</c:v>
                </c:pt>
                <c:pt idx="252">
                  <c:v>7.9648105599990231</c:v>
                </c:pt>
                <c:pt idx="253">
                  <c:v>7.9648105599990231</c:v>
                </c:pt>
                <c:pt idx="254">
                  <c:v>3.4724905599978229</c:v>
                </c:pt>
                <c:pt idx="255">
                  <c:v>4.5955705599990324</c:v>
                </c:pt>
                <c:pt idx="256">
                  <c:v>6.8417305599978135</c:v>
                </c:pt>
                <c:pt idx="257">
                  <c:v>6.8417305599978135</c:v>
                </c:pt>
                <c:pt idx="258">
                  <c:v>3.4724905599978229</c:v>
                </c:pt>
                <c:pt idx="259">
                  <c:v>5.718650559996604</c:v>
                </c:pt>
                <c:pt idx="260">
                  <c:v>2.3494105600002513</c:v>
                </c:pt>
                <c:pt idx="261">
                  <c:v>5.718650559996604</c:v>
                </c:pt>
                <c:pt idx="262">
                  <c:v>6.8417305599978135</c:v>
                </c:pt>
                <c:pt idx="263">
                  <c:v>3.4724905599978229</c:v>
                </c:pt>
                <c:pt idx="264">
                  <c:v>5.718650559996604</c:v>
                </c:pt>
                <c:pt idx="265">
                  <c:v>4.5955705599990324</c:v>
                </c:pt>
                <c:pt idx="266">
                  <c:v>1.2263305599990417</c:v>
                </c:pt>
                <c:pt idx="267">
                  <c:v>3.4724905599978229</c:v>
                </c:pt>
                <c:pt idx="268">
                  <c:v>1.2263305599990417</c:v>
                </c:pt>
                <c:pt idx="269">
                  <c:v>3.4724905599978229</c:v>
                </c:pt>
                <c:pt idx="270">
                  <c:v>2.3494105600002513</c:v>
                </c:pt>
                <c:pt idx="271">
                  <c:v>4.5955705599990324</c:v>
                </c:pt>
                <c:pt idx="272">
                  <c:v>0.10325055999783217</c:v>
                </c:pt>
                <c:pt idx="273">
                  <c:v>3.4724905599978229</c:v>
                </c:pt>
                <c:pt idx="274">
                  <c:v>4.5955705599990324</c:v>
                </c:pt>
                <c:pt idx="275">
                  <c:v>5.718650559996604</c:v>
                </c:pt>
                <c:pt idx="276">
                  <c:v>4.5955705599990324</c:v>
                </c:pt>
                <c:pt idx="277">
                  <c:v>3.4724905599978229</c:v>
                </c:pt>
                <c:pt idx="278">
                  <c:v>3.4724905599978229</c:v>
                </c:pt>
                <c:pt idx="279">
                  <c:v>2.3494105600002513</c:v>
                </c:pt>
                <c:pt idx="280">
                  <c:v>6.8417305599978135</c:v>
                </c:pt>
                <c:pt idx="281">
                  <c:v>6.8417305599978135</c:v>
                </c:pt>
                <c:pt idx="282">
                  <c:v>5.718650559996604</c:v>
                </c:pt>
                <c:pt idx="283">
                  <c:v>4.5955705599990324</c:v>
                </c:pt>
                <c:pt idx="284">
                  <c:v>3.4724905599978229</c:v>
                </c:pt>
                <c:pt idx="285">
                  <c:v>3.4724905599978229</c:v>
                </c:pt>
                <c:pt idx="286">
                  <c:v>2.3494105600002513</c:v>
                </c:pt>
                <c:pt idx="287">
                  <c:v>3.4724905599978229</c:v>
                </c:pt>
                <c:pt idx="288">
                  <c:v>4.5955705599990324</c:v>
                </c:pt>
                <c:pt idx="289">
                  <c:v>1.2263305599990417</c:v>
                </c:pt>
                <c:pt idx="290">
                  <c:v>2.3494105600002513</c:v>
                </c:pt>
                <c:pt idx="291">
                  <c:v>1.2263305599990417</c:v>
                </c:pt>
                <c:pt idx="292">
                  <c:v>3.4724905599978229</c:v>
                </c:pt>
                <c:pt idx="293">
                  <c:v>1.2263305599990417</c:v>
                </c:pt>
                <c:pt idx="294">
                  <c:v>4.5955705599990324</c:v>
                </c:pt>
                <c:pt idx="295">
                  <c:v>4.5955705599990324</c:v>
                </c:pt>
                <c:pt idx="296">
                  <c:v>1.2263305599990417</c:v>
                </c:pt>
                <c:pt idx="297">
                  <c:v>4.5955705599990324</c:v>
                </c:pt>
                <c:pt idx="298">
                  <c:v>5.718650559996604</c:v>
                </c:pt>
                <c:pt idx="299">
                  <c:v>2.3494105600002513</c:v>
                </c:pt>
                <c:pt idx="300">
                  <c:v>16.949450560001424</c:v>
                </c:pt>
                <c:pt idx="301">
                  <c:v>4.5955705599990324</c:v>
                </c:pt>
                <c:pt idx="302">
                  <c:v>4.5955705599990324</c:v>
                </c:pt>
                <c:pt idx="303">
                  <c:v>3.4724905599978229</c:v>
                </c:pt>
                <c:pt idx="304">
                  <c:v>6.8417305599978135</c:v>
                </c:pt>
                <c:pt idx="305">
                  <c:v>6.8417305599978135</c:v>
                </c:pt>
                <c:pt idx="306">
                  <c:v>4.5955705599990324</c:v>
                </c:pt>
                <c:pt idx="307">
                  <c:v>5.718650559996604</c:v>
                </c:pt>
                <c:pt idx="308">
                  <c:v>5.718650559996604</c:v>
                </c:pt>
                <c:pt idx="309">
                  <c:v>3.4724905599978229</c:v>
                </c:pt>
                <c:pt idx="310">
                  <c:v>1.2263305599990417</c:v>
                </c:pt>
                <c:pt idx="311">
                  <c:v>2.3494105600002513</c:v>
                </c:pt>
                <c:pt idx="312">
                  <c:v>4.5955705599990324</c:v>
                </c:pt>
                <c:pt idx="313">
                  <c:v>1.2263305599990417</c:v>
                </c:pt>
                <c:pt idx="314">
                  <c:v>4.5955705599990324</c:v>
                </c:pt>
                <c:pt idx="315">
                  <c:v>2.3494105600002513</c:v>
                </c:pt>
                <c:pt idx="316">
                  <c:v>3.4724905599978229</c:v>
                </c:pt>
                <c:pt idx="317">
                  <c:v>2.3494105600002513</c:v>
                </c:pt>
                <c:pt idx="318">
                  <c:v>1.2263305599990417</c:v>
                </c:pt>
                <c:pt idx="319">
                  <c:v>1.2263305599990417</c:v>
                </c:pt>
                <c:pt idx="320">
                  <c:v>3.4724905599978229</c:v>
                </c:pt>
                <c:pt idx="321">
                  <c:v>3.4724905599978229</c:v>
                </c:pt>
                <c:pt idx="322">
                  <c:v>4.5955705599990324</c:v>
                </c:pt>
                <c:pt idx="323">
                  <c:v>4.5955705599990324</c:v>
                </c:pt>
                <c:pt idx="324">
                  <c:v>2.3494105600002513</c:v>
                </c:pt>
                <c:pt idx="325">
                  <c:v>2.3494105600002513</c:v>
                </c:pt>
                <c:pt idx="326">
                  <c:v>4.5955705599990324</c:v>
                </c:pt>
                <c:pt idx="327">
                  <c:v>6.8417305599978135</c:v>
                </c:pt>
                <c:pt idx="328">
                  <c:v>4.5955705599990324</c:v>
                </c:pt>
                <c:pt idx="329">
                  <c:v>4.5955705599990324</c:v>
                </c:pt>
                <c:pt idx="330">
                  <c:v>11.334050559999014</c:v>
                </c:pt>
                <c:pt idx="331">
                  <c:v>5.718650559996604</c:v>
                </c:pt>
                <c:pt idx="332">
                  <c:v>4.5955705599990324</c:v>
                </c:pt>
                <c:pt idx="333">
                  <c:v>5.718650559996604</c:v>
                </c:pt>
                <c:pt idx="334">
                  <c:v>2.3494105600002513</c:v>
                </c:pt>
                <c:pt idx="335">
                  <c:v>4.5955705599990324</c:v>
                </c:pt>
                <c:pt idx="336">
                  <c:v>4.5955705599990324</c:v>
                </c:pt>
                <c:pt idx="337">
                  <c:v>2.3494105600002513</c:v>
                </c:pt>
                <c:pt idx="338">
                  <c:v>3.4724905599978229</c:v>
                </c:pt>
                <c:pt idx="339">
                  <c:v>1.2263305599990417</c:v>
                </c:pt>
                <c:pt idx="340">
                  <c:v>4.5955705599990324</c:v>
                </c:pt>
                <c:pt idx="341">
                  <c:v>2.3494105600002513</c:v>
                </c:pt>
                <c:pt idx="342">
                  <c:v>3.4724905599978229</c:v>
                </c:pt>
                <c:pt idx="343">
                  <c:v>4.5955705599990324</c:v>
                </c:pt>
                <c:pt idx="344">
                  <c:v>0.10325055999783217</c:v>
                </c:pt>
                <c:pt idx="345">
                  <c:v>2.3494105600002513</c:v>
                </c:pt>
                <c:pt idx="346">
                  <c:v>4.5955705599990324</c:v>
                </c:pt>
                <c:pt idx="347">
                  <c:v>1.2263305599990417</c:v>
                </c:pt>
                <c:pt idx="348">
                  <c:v>2.3494105600002513</c:v>
                </c:pt>
                <c:pt idx="349">
                  <c:v>4.5955705599990324</c:v>
                </c:pt>
                <c:pt idx="350">
                  <c:v>6.8417305599978135</c:v>
                </c:pt>
                <c:pt idx="351">
                  <c:v>4.5955705599990324</c:v>
                </c:pt>
                <c:pt idx="352">
                  <c:v>1.2263305599990417</c:v>
                </c:pt>
                <c:pt idx="353">
                  <c:v>2.3494105600002513</c:v>
                </c:pt>
                <c:pt idx="354">
                  <c:v>3.4724905599978229</c:v>
                </c:pt>
                <c:pt idx="355">
                  <c:v>5.718650559996604</c:v>
                </c:pt>
                <c:pt idx="356">
                  <c:v>-13.373709440002131</c:v>
                </c:pt>
                <c:pt idx="357">
                  <c:v>4.5955705599990324</c:v>
                </c:pt>
                <c:pt idx="358">
                  <c:v>4.5955705599990324</c:v>
                </c:pt>
                <c:pt idx="359">
                  <c:v>2.3494105600002513</c:v>
                </c:pt>
                <c:pt idx="360">
                  <c:v>5.718650559996604</c:v>
                </c:pt>
                <c:pt idx="361">
                  <c:v>1.2263305599990417</c:v>
                </c:pt>
                <c:pt idx="362">
                  <c:v>3.4724905599978229</c:v>
                </c:pt>
                <c:pt idx="363">
                  <c:v>3.4724905599978229</c:v>
                </c:pt>
                <c:pt idx="364">
                  <c:v>4.5955705599990324</c:v>
                </c:pt>
                <c:pt idx="365">
                  <c:v>2.3494105600002513</c:v>
                </c:pt>
                <c:pt idx="366">
                  <c:v>2.3494105600002513</c:v>
                </c:pt>
                <c:pt idx="367">
                  <c:v>1.2263305599990417</c:v>
                </c:pt>
                <c:pt idx="368">
                  <c:v>3.4724905599978229</c:v>
                </c:pt>
                <c:pt idx="369">
                  <c:v>2.3494105600002513</c:v>
                </c:pt>
                <c:pt idx="370">
                  <c:v>4.5955705599990324</c:v>
                </c:pt>
                <c:pt idx="371">
                  <c:v>2.3494105600002513</c:v>
                </c:pt>
                <c:pt idx="372">
                  <c:v>3.4724905599978229</c:v>
                </c:pt>
                <c:pt idx="373">
                  <c:v>4.5955705599990324</c:v>
                </c:pt>
                <c:pt idx="374">
                  <c:v>4.5955705599990324</c:v>
                </c:pt>
                <c:pt idx="375">
                  <c:v>2.3494105600002513</c:v>
                </c:pt>
                <c:pt idx="376">
                  <c:v>4.5955705599990324</c:v>
                </c:pt>
                <c:pt idx="377">
                  <c:v>3.4724905599978229</c:v>
                </c:pt>
                <c:pt idx="378">
                  <c:v>3.4724905599978229</c:v>
                </c:pt>
                <c:pt idx="379">
                  <c:v>2.3494105600002513</c:v>
                </c:pt>
                <c:pt idx="380">
                  <c:v>3.4724905599978229</c:v>
                </c:pt>
                <c:pt idx="381">
                  <c:v>2.3494105600002513</c:v>
                </c:pt>
                <c:pt idx="382">
                  <c:v>4.5955705599990324</c:v>
                </c:pt>
                <c:pt idx="383">
                  <c:v>3.4724905599978229</c:v>
                </c:pt>
                <c:pt idx="384">
                  <c:v>2.3494105600002513</c:v>
                </c:pt>
                <c:pt idx="385">
                  <c:v>2.3494105600002513</c:v>
                </c:pt>
                <c:pt idx="386">
                  <c:v>5.718650559996604</c:v>
                </c:pt>
                <c:pt idx="387">
                  <c:v>4.5955705599990324</c:v>
                </c:pt>
                <c:pt idx="388">
                  <c:v>3.4724905599978229</c:v>
                </c:pt>
                <c:pt idx="389">
                  <c:v>2.3494105600002513</c:v>
                </c:pt>
                <c:pt idx="390">
                  <c:v>3.4724905599978229</c:v>
                </c:pt>
                <c:pt idx="391">
                  <c:v>1.2263305599990417</c:v>
                </c:pt>
                <c:pt idx="392">
                  <c:v>4.5955705599990324</c:v>
                </c:pt>
                <c:pt idx="393">
                  <c:v>2.3494105600002513</c:v>
                </c:pt>
                <c:pt idx="394">
                  <c:v>3.4724905599978229</c:v>
                </c:pt>
                <c:pt idx="395">
                  <c:v>6.8417305599978135</c:v>
                </c:pt>
                <c:pt idx="396">
                  <c:v>5.718650559996604</c:v>
                </c:pt>
                <c:pt idx="397">
                  <c:v>3.4724905599978229</c:v>
                </c:pt>
                <c:pt idx="398">
                  <c:v>6.8417305599978135</c:v>
                </c:pt>
                <c:pt idx="399">
                  <c:v>4.5955705599990324</c:v>
                </c:pt>
                <c:pt idx="400">
                  <c:v>4.5955705599990324</c:v>
                </c:pt>
                <c:pt idx="401">
                  <c:v>2.3494105600002513</c:v>
                </c:pt>
                <c:pt idx="402">
                  <c:v>4.5955705599990324</c:v>
                </c:pt>
                <c:pt idx="403">
                  <c:v>1.2263305599990417</c:v>
                </c:pt>
                <c:pt idx="404">
                  <c:v>2.3494105600002513</c:v>
                </c:pt>
                <c:pt idx="405">
                  <c:v>4.5955705599990324</c:v>
                </c:pt>
                <c:pt idx="406">
                  <c:v>4.5955705599990324</c:v>
                </c:pt>
                <c:pt idx="407">
                  <c:v>3.4724905599978229</c:v>
                </c:pt>
                <c:pt idx="408">
                  <c:v>4.5955705599990324</c:v>
                </c:pt>
                <c:pt idx="409">
                  <c:v>4.5955705599990324</c:v>
                </c:pt>
                <c:pt idx="410">
                  <c:v>3.4724905599978229</c:v>
                </c:pt>
                <c:pt idx="411">
                  <c:v>2.3494105600002513</c:v>
                </c:pt>
                <c:pt idx="412">
                  <c:v>3.4724905599978229</c:v>
                </c:pt>
                <c:pt idx="413">
                  <c:v>3.4724905599978229</c:v>
                </c:pt>
                <c:pt idx="414">
                  <c:v>3.4724905599978229</c:v>
                </c:pt>
                <c:pt idx="415">
                  <c:v>3.4724905599978229</c:v>
                </c:pt>
                <c:pt idx="416">
                  <c:v>0.10325055999783217</c:v>
                </c:pt>
                <c:pt idx="417">
                  <c:v>1.2263305599990417</c:v>
                </c:pt>
                <c:pt idx="418">
                  <c:v>0.10325055999783217</c:v>
                </c:pt>
                <c:pt idx="419">
                  <c:v>4.5955705599990324</c:v>
                </c:pt>
                <c:pt idx="420">
                  <c:v>5.718650559996604</c:v>
                </c:pt>
                <c:pt idx="421">
                  <c:v>6.8417305599978135</c:v>
                </c:pt>
                <c:pt idx="422">
                  <c:v>6.8417305599978135</c:v>
                </c:pt>
                <c:pt idx="423">
                  <c:v>3.4724905599978229</c:v>
                </c:pt>
                <c:pt idx="424">
                  <c:v>2.3494105600002513</c:v>
                </c:pt>
                <c:pt idx="425">
                  <c:v>4.5955705599990324</c:v>
                </c:pt>
                <c:pt idx="426">
                  <c:v>5.718650559996604</c:v>
                </c:pt>
                <c:pt idx="427">
                  <c:v>1.2263305599990417</c:v>
                </c:pt>
                <c:pt idx="428">
                  <c:v>3.4724905599978229</c:v>
                </c:pt>
                <c:pt idx="429">
                  <c:v>4.5955705599990324</c:v>
                </c:pt>
                <c:pt idx="430">
                  <c:v>5.718650559996604</c:v>
                </c:pt>
                <c:pt idx="431">
                  <c:v>4.5955705599990324</c:v>
                </c:pt>
                <c:pt idx="432">
                  <c:v>4.5955705599990324</c:v>
                </c:pt>
                <c:pt idx="433">
                  <c:v>1.2263305599990417</c:v>
                </c:pt>
                <c:pt idx="434">
                  <c:v>2.3494105600002513</c:v>
                </c:pt>
                <c:pt idx="435">
                  <c:v>0.10325055999783217</c:v>
                </c:pt>
                <c:pt idx="436">
                  <c:v>0.10325055999783217</c:v>
                </c:pt>
                <c:pt idx="437">
                  <c:v>0.10325055999783217</c:v>
                </c:pt>
                <c:pt idx="438">
                  <c:v>1.2263305599990417</c:v>
                </c:pt>
                <c:pt idx="439">
                  <c:v>0.10325055999783217</c:v>
                </c:pt>
                <c:pt idx="440">
                  <c:v>2.3494105600002513</c:v>
                </c:pt>
                <c:pt idx="441">
                  <c:v>2.3494105600002513</c:v>
                </c:pt>
                <c:pt idx="442">
                  <c:v>3.4724905599978229</c:v>
                </c:pt>
                <c:pt idx="443">
                  <c:v>4.5955705599990324</c:v>
                </c:pt>
                <c:pt idx="444">
                  <c:v>2.3494105600002513</c:v>
                </c:pt>
                <c:pt idx="445">
                  <c:v>4.5955705599990324</c:v>
                </c:pt>
                <c:pt idx="446">
                  <c:v>5.718650559996604</c:v>
                </c:pt>
                <c:pt idx="447">
                  <c:v>1.2263305599990417</c:v>
                </c:pt>
                <c:pt idx="448">
                  <c:v>2.3494105600002513</c:v>
                </c:pt>
                <c:pt idx="449">
                  <c:v>4.5955705599990324</c:v>
                </c:pt>
                <c:pt idx="450">
                  <c:v>2.3494105600002513</c:v>
                </c:pt>
                <c:pt idx="451">
                  <c:v>4.5955705599990324</c:v>
                </c:pt>
                <c:pt idx="452">
                  <c:v>3.4724905599978229</c:v>
                </c:pt>
                <c:pt idx="453">
                  <c:v>2.3494105600002513</c:v>
                </c:pt>
                <c:pt idx="454">
                  <c:v>1.2263305599990417</c:v>
                </c:pt>
                <c:pt idx="455">
                  <c:v>3.4724905599978229</c:v>
                </c:pt>
                <c:pt idx="456">
                  <c:v>1.2263305599990417</c:v>
                </c:pt>
                <c:pt idx="457">
                  <c:v>2.3494105600002513</c:v>
                </c:pt>
                <c:pt idx="458">
                  <c:v>3.4724905599978229</c:v>
                </c:pt>
                <c:pt idx="459">
                  <c:v>4.5955705599990324</c:v>
                </c:pt>
                <c:pt idx="460">
                  <c:v>3.4724905599978229</c:v>
                </c:pt>
                <c:pt idx="461">
                  <c:v>3.4724905599978229</c:v>
                </c:pt>
                <c:pt idx="462">
                  <c:v>3.4724905599978229</c:v>
                </c:pt>
                <c:pt idx="463">
                  <c:v>4.5955705599990324</c:v>
                </c:pt>
                <c:pt idx="464">
                  <c:v>4.5955705599990324</c:v>
                </c:pt>
                <c:pt idx="465">
                  <c:v>3.4724905599978229</c:v>
                </c:pt>
                <c:pt idx="466">
                  <c:v>2.3494105600002513</c:v>
                </c:pt>
                <c:pt idx="467">
                  <c:v>4.5955705599990324</c:v>
                </c:pt>
                <c:pt idx="468">
                  <c:v>3.4724905599978229</c:v>
                </c:pt>
                <c:pt idx="469">
                  <c:v>4.5955705599990324</c:v>
                </c:pt>
                <c:pt idx="470">
                  <c:v>4.5955705599990324</c:v>
                </c:pt>
                <c:pt idx="471">
                  <c:v>1.2263305599990417</c:v>
                </c:pt>
                <c:pt idx="472">
                  <c:v>5.718650559996604</c:v>
                </c:pt>
                <c:pt idx="473">
                  <c:v>1.2263305599990417</c:v>
                </c:pt>
                <c:pt idx="474">
                  <c:v>5.718650559996604</c:v>
                </c:pt>
                <c:pt idx="475">
                  <c:v>2.3494105600002513</c:v>
                </c:pt>
                <c:pt idx="476">
                  <c:v>0.10325055999783217</c:v>
                </c:pt>
                <c:pt idx="477">
                  <c:v>2.3494105600002513</c:v>
                </c:pt>
                <c:pt idx="478">
                  <c:v>3.4724905599978229</c:v>
                </c:pt>
                <c:pt idx="479">
                  <c:v>0.10325055999783217</c:v>
                </c:pt>
                <c:pt idx="480">
                  <c:v>2.3494105600002513</c:v>
                </c:pt>
                <c:pt idx="481">
                  <c:v>4.5955705599990324</c:v>
                </c:pt>
                <c:pt idx="482">
                  <c:v>4.5955705599990324</c:v>
                </c:pt>
                <c:pt idx="483">
                  <c:v>0.10325055999783217</c:v>
                </c:pt>
                <c:pt idx="484">
                  <c:v>2.3494105600002513</c:v>
                </c:pt>
                <c:pt idx="485">
                  <c:v>2.3494105600002513</c:v>
                </c:pt>
                <c:pt idx="486">
                  <c:v>0.10325055999783217</c:v>
                </c:pt>
                <c:pt idx="487">
                  <c:v>3.4724905599978229</c:v>
                </c:pt>
                <c:pt idx="488">
                  <c:v>3.4724905599978229</c:v>
                </c:pt>
                <c:pt idx="489">
                  <c:v>2.3494105600002513</c:v>
                </c:pt>
                <c:pt idx="490">
                  <c:v>0.10325055999783217</c:v>
                </c:pt>
                <c:pt idx="491">
                  <c:v>5.718650559996604</c:v>
                </c:pt>
                <c:pt idx="492">
                  <c:v>2.3494105600002513</c:v>
                </c:pt>
                <c:pt idx="493">
                  <c:v>2.3494105600002513</c:v>
                </c:pt>
                <c:pt idx="494">
                  <c:v>2.3494105600002513</c:v>
                </c:pt>
                <c:pt idx="495">
                  <c:v>4.5955705599990324</c:v>
                </c:pt>
                <c:pt idx="496">
                  <c:v>2.3494105600002513</c:v>
                </c:pt>
                <c:pt idx="497">
                  <c:v>4.5955705599990324</c:v>
                </c:pt>
                <c:pt idx="498">
                  <c:v>2.3494105600002513</c:v>
                </c:pt>
                <c:pt idx="499">
                  <c:v>1.2263305599990417</c:v>
                </c:pt>
                <c:pt idx="500">
                  <c:v>2.3494105600002513</c:v>
                </c:pt>
                <c:pt idx="501">
                  <c:v>2.3494105600002513</c:v>
                </c:pt>
                <c:pt idx="502">
                  <c:v>1.2263305599990417</c:v>
                </c:pt>
                <c:pt idx="503">
                  <c:v>3.4724905599978229</c:v>
                </c:pt>
                <c:pt idx="504">
                  <c:v>1.2263305599990417</c:v>
                </c:pt>
                <c:pt idx="505">
                  <c:v>0.10325055999783217</c:v>
                </c:pt>
                <c:pt idx="506">
                  <c:v>0.10325055999783217</c:v>
                </c:pt>
                <c:pt idx="507">
                  <c:v>1.2263305599990417</c:v>
                </c:pt>
                <c:pt idx="508">
                  <c:v>2.3494105600002513</c:v>
                </c:pt>
                <c:pt idx="509">
                  <c:v>2.3494105600002513</c:v>
                </c:pt>
                <c:pt idx="510">
                  <c:v>1.2263305599990417</c:v>
                </c:pt>
                <c:pt idx="511">
                  <c:v>3.4724905599978229</c:v>
                </c:pt>
                <c:pt idx="512">
                  <c:v>2.3494105600002513</c:v>
                </c:pt>
                <c:pt idx="513">
                  <c:v>1.2263305599990417</c:v>
                </c:pt>
                <c:pt idx="514">
                  <c:v>2.3494105600002513</c:v>
                </c:pt>
                <c:pt idx="515">
                  <c:v>4.5955705599990324</c:v>
                </c:pt>
                <c:pt idx="516">
                  <c:v>3.4724905599978229</c:v>
                </c:pt>
                <c:pt idx="517">
                  <c:v>4.5955705599990324</c:v>
                </c:pt>
                <c:pt idx="518">
                  <c:v>2.3494105600002513</c:v>
                </c:pt>
                <c:pt idx="519">
                  <c:v>3.4724905599978229</c:v>
                </c:pt>
                <c:pt idx="520">
                  <c:v>2.3494105600002513</c:v>
                </c:pt>
                <c:pt idx="521">
                  <c:v>2.3494105600002513</c:v>
                </c:pt>
                <c:pt idx="522">
                  <c:v>2.3494105600002513</c:v>
                </c:pt>
                <c:pt idx="523">
                  <c:v>21.441770559998986</c:v>
                </c:pt>
                <c:pt idx="524">
                  <c:v>13.580210559997795</c:v>
                </c:pt>
                <c:pt idx="525">
                  <c:v>19.195610559996567</c:v>
                </c:pt>
                <c:pt idx="526">
                  <c:v>18.072530559998995</c:v>
                </c:pt>
                <c:pt idx="527">
                  <c:v>15.826370559996576</c:v>
                </c:pt>
                <c:pt idx="528">
                  <c:v>19.195610559996567</c:v>
                </c:pt>
                <c:pt idx="529">
                  <c:v>16.949450560001424</c:v>
                </c:pt>
                <c:pt idx="530">
                  <c:v>12.457130560000223</c:v>
                </c:pt>
                <c:pt idx="531">
                  <c:v>11.334050559999014</c:v>
                </c:pt>
                <c:pt idx="532">
                  <c:v>11.334050559999014</c:v>
                </c:pt>
                <c:pt idx="533">
                  <c:v>6.8417305599978135</c:v>
                </c:pt>
                <c:pt idx="534">
                  <c:v>10.210970559997804</c:v>
                </c:pt>
                <c:pt idx="535">
                  <c:v>7.9648105599990231</c:v>
                </c:pt>
                <c:pt idx="536">
                  <c:v>9.0878905600002327</c:v>
                </c:pt>
                <c:pt idx="537">
                  <c:v>9.0878905600002327</c:v>
                </c:pt>
                <c:pt idx="538">
                  <c:v>5.718650559996604</c:v>
                </c:pt>
                <c:pt idx="539">
                  <c:v>7.9648105599990231</c:v>
                </c:pt>
                <c:pt idx="540">
                  <c:v>6.8417305599978135</c:v>
                </c:pt>
                <c:pt idx="541">
                  <c:v>4.5955705599990324</c:v>
                </c:pt>
                <c:pt idx="542">
                  <c:v>9.0878905600002327</c:v>
                </c:pt>
                <c:pt idx="543">
                  <c:v>3.4724905599978229</c:v>
                </c:pt>
                <c:pt idx="544">
                  <c:v>4.5955705599990324</c:v>
                </c:pt>
                <c:pt idx="545">
                  <c:v>6.8417305599978135</c:v>
                </c:pt>
                <c:pt idx="546">
                  <c:v>6.8417305599978135</c:v>
                </c:pt>
                <c:pt idx="547">
                  <c:v>5.718650559996604</c:v>
                </c:pt>
                <c:pt idx="548">
                  <c:v>6.8417305599978135</c:v>
                </c:pt>
                <c:pt idx="549">
                  <c:v>13.580210559997795</c:v>
                </c:pt>
                <c:pt idx="550">
                  <c:v>4.5955705599990324</c:v>
                </c:pt>
                <c:pt idx="551">
                  <c:v>4.5955705599990324</c:v>
                </c:pt>
                <c:pt idx="552">
                  <c:v>4.5955705599990324</c:v>
                </c:pt>
                <c:pt idx="553">
                  <c:v>4.5955705599990324</c:v>
                </c:pt>
                <c:pt idx="554">
                  <c:v>2.3494105600002513</c:v>
                </c:pt>
                <c:pt idx="555">
                  <c:v>4.5955705599990324</c:v>
                </c:pt>
                <c:pt idx="556">
                  <c:v>2.3494105600002513</c:v>
                </c:pt>
                <c:pt idx="557">
                  <c:v>4.5955705599990324</c:v>
                </c:pt>
                <c:pt idx="558">
                  <c:v>2.3494105600002513</c:v>
                </c:pt>
                <c:pt idx="559">
                  <c:v>0.10325055999783217</c:v>
                </c:pt>
                <c:pt idx="560">
                  <c:v>3.4724905599978229</c:v>
                </c:pt>
                <c:pt idx="561">
                  <c:v>2.3494105600002513</c:v>
                </c:pt>
                <c:pt idx="562">
                  <c:v>3.4724905599978229</c:v>
                </c:pt>
                <c:pt idx="563">
                  <c:v>4.5955705599990324</c:v>
                </c:pt>
                <c:pt idx="564">
                  <c:v>5.718650559996604</c:v>
                </c:pt>
                <c:pt idx="565">
                  <c:v>2.3494105600002513</c:v>
                </c:pt>
                <c:pt idx="566">
                  <c:v>4.5955705599990324</c:v>
                </c:pt>
                <c:pt idx="567">
                  <c:v>4.5955705599990324</c:v>
                </c:pt>
                <c:pt idx="568">
                  <c:v>3.4724905599978229</c:v>
                </c:pt>
                <c:pt idx="569">
                  <c:v>4.5955705599990324</c:v>
                </c:pt>
                <c:pt idx="570">
                  <c:v>2.3494105600002513</c:v>
                </c:pt>
                <c:pt idx="571">
                  <c:v>5.718650559996604</c:v>
                </c:pt>
                <c:pt idx="572">
                  <c:v>4.5955705599990324</c:v>
                </c:pt>
                <c:pt idx="573">
                  <c:v>16.949450560001424</c:v>
                </c:pt>
                <c:pt idx="574">
                  <c:v>2.3494105600002513</c:v>
                </c:pt>
                <c:pt idx="575">
                  <c:v>4.5955705599990324</c:v>
                </c:pt>
                <c:pt idx="576">
                  <c:v>2.3494105600002513</c:v>
                </c:pt>
                <c:pt idx="577">
                  <c:v>1.2263305599990417</c:v>
                </c:pt>
                <c:pt idx="578">
                  <c:v>2.3494105600002513</c:v>
                </c:pt>
                <c:pt idx="579">
                  <c:v>4.5955705599990324</c:v>
                </c:pt>
                <c:pt idx="580">
                  <c:v>2.3494105600002513</c:v>
                </c:pt>
                <c:pt idx="581">
                  <c:v>3.4724905599978229</c:v>
                </c:pt>
                <c:pt idx="582">
                  <c:v>0.10325055999783217</c:v>
                </c:pt>
                <c:pt idx="583">
                  <c:v>0.10325055999783217</c:v>
                </c:pt>
                <c:pt idx="584">
                  <c:v>4.5955705599990324</c:v>
                </c:pt>
                <c:pt idx="585">
                  <c:v>0.10325055999783217</c:v>
                </c:pt>
                <c:pt idx="586">
                  <c:v>3.4724905599978229</c:v>
                </c:pt>
                <c:pt idx="587">
                  <c:v>5.718650559996604</c:v>
                </c:pt>
                <c:pt idx="588">
                  <c:v>2.3494105600002513</c:v>
                </c:pt>
                <c:pt idx="589">
                  <c:v>4.5955705599990324</c:v>
                </c:pt>
                <c:pt idx="590">
                  <c:v>6.8417305599978135</c:v>
                </c:pt>
                <c:pt idx="591">
                  <c:v>3.4724905599978229</c:v>
                </c:pt>
                <c:pt idx="592">
                  <c:v>6.8417305599978135</c:v>
                </c:pt>
                <c:pt idx="593">
                  <c:v>5.718650559996604</c:v>
                </c:pt>
                <c:pt idx="594">
                  <c:v>2.3494105600002513</c:v>
                </c:pt>
                <c:pt idx="595">
                  <c:v>4.5955705599990324</c:v>
                </c:pt>
                <c:pt idx="596">
                  <c:v>5.718650559996604</c:v>
                </c:pt>
                <c:pt idx="597">
                  <c:v>4.5955705599990324</c:v>
                </c:pt>
                <c:pt idx="598">
                  <c:v>7.9648105599990231</c:v>
                </c:pt>
                <c:pt idx="599">
                  <c:v>4.5955705599990324</c:v>
                </c:pt>
                <c:pt idx="600">
                  <c:v>6.8417305599978135</c:v>
                </c:pt>
                <c:pt idx="601">
                  <c:v>5.718650559996604</c:v>
                </c:pt>
                <c:pt idx="602">
                  <c:v>3.4724905599978229</c:v>
                </c:pt>
                <c:pt idx="603">
                  <c:v>4.5955705599990324</c:v>
                </c:pt>
                <c:pt idx="604">
                  <c:v>4.5955705599990324</c:v>
                </c:pt>
                <c:pt idx="605">
                  <c:v>4.5955705599990324</c:v>
                </c:pt>
                <c:pt idx="606">
                  <c:v>2.3494105600002513</c:v>
                </c:pt>
                <c:pt idx="607">
                  <c:v>2.3494105600002513</c:v>
                </c:pt>
                <c:pt idx="608">
                  <c:v>3.4724905599978229</c:v>
                </c:pt>
                <c:pt idx="609">
                  <c:v>3.4724905599978229</c:v>
                </c:pt>
                <c:pt idx="610">
                  <c:v>3.4724905599978229</c:v>
                </c:pt>
                <c:pt idx="611">
                  <c:v>6.8417305599978135</c:v>
                </c:pt>
                <c:pt idx="612">
                  <c:v>4.5955705599990324</c:v>
                </c:pt>
                <c:pt idx="613">
                  <c:v>4.5955705599990324</c:v>
                </c:pt>
                <c:pt idx="614">
                  <c:v>4.5955705599990324</c:v>
                </c:pt>
                <c:pt idx="615">
                  <c:v>3.4724905599978229</c:v>
                </c:pt>
                <c:pt idx="616">
                  <c:v>5.718650559996604</c:v>
                </c:pt>
                <c:pt idx="617">
                  <c:v>11.334050559999014</c:v>
                </c:pt>
                <c:pt idx="618">
                  <c:v>13.580210559997795</c:v>
                </c:pt>
                <c:pt idx="619">
                  <c:v>16.949450560001424</c:v>
                </c:pt>
                <c:pt idx="620">
                  <c:v>19.195610559996567</c:v>
                </c:pt>
                <c:pt idx="621">
                  <c:v>15.826370559996576</c:v>
                </c:pt>
                <c:pt idx="622">
                  <c:v>14.703290559999004</c:v>
                </c:pt>
                <c:pt idx="623">
                  <c:v>16.949450560001424</c:v>
                </c:pt>
                <c:pt idx="624">
                  <c:v>13.580210559997795</c:v>
                </c:pt>
                <c:pt idx="625">
                  <c:v>12.457130560000223</c:v>
                </c:pt>
                <c:pt idx="626">
                  <c:v>13.580210559997795</c:v>
                </c:pt>
                <c:pt idx="627">
                  <c:v>11.334050559999014</c:v>
                </c:pt>
                <c:pt idx="628">
                  <c:v>7.9648105599990231</c:v>
                </c:pt>
                <c:pt idx="629">
                  <c:v>9.0878905600002327</c:v>
                </c:pt>
                <c:pt idx="630">
                  <c:v>6.8417305599978135</c:v>
                </c:pt>
                <c:pt idx="631">
                  <c:v>6.8417305599978135</c:v>
                </c:pt>
                <c:pt idx="632">
                  <c:v>6.8417305599978135</c:v>
                </c:pt>
                <c:pt idx="633">
                  <c:v>7.9648105599990231</c:v>
                </c:pt>
                <c:pt idx="634">
                  <c:v>7.9648105599990231</c:v>
                </c:pt>
                <c:pt idx="635">
                  <c:v>5.718650559996604</c:v>
                </c:pt>
                <c:pt idx="636">
                  <c:v>6.8417305599978135</c:v>
                </c:pt>
                <c:pt idx="637">
                  <c:v>5.718650559996604</c:v>
                </c:pt>
                <c:pt idx="638">
                  <c:v>5.718650559996604</c:v>
                </c:pt>
                <c:pt idx="639">
                  <c:v>9.0878905600002327</c:v>
                </c:pt>
                <c:pt idx="640">
                  <c:v>6.8417305599978135</c:v>
                </c:pt>
                <c:pt idx="641">
                  <c:v>9.0878905600002327</c:v>
                </c:pt>
                <c:pt idx="642">
                  <c:v>7.9648105599990231</c:v>
                </c:pt>
                <c:pt idx="643">
                  <c:v>5.718650559996604</c:v>
                </c:pt>
                <c:pt idx="644">
                  <c:v>7.9648105599990231</c:v>
                </c:pt>
                <c:pt idx="645">
                  <c:v>6.8417305599978135</c:v>
                </c:pt>
                <c:pt idx="646">
                  <c:v>6.8417305599978135</c:v>
                </c:pt>
                <c:pt idx="647">
                  <c:v>7.9648105599990231</c:v>
                </c:pt>
                <c:pt idx="648">
                  <c:v>6.8417305599978135</c:v>
                </c:pt>
                <c:pt idx="649">
                  <c:v>6.8417305599978135</c:v>
                </c:pt>
                <c:pt idx="650">
                  <c:v>7.9648105599990231</c:v>
                </c:pt>
                <c:pt idx="651">
                  <c:v>7.9648105599990231</c:v>
                </c:pt>
                <c:pt idx="652">
                  <c:v>25.934090560000186</c:v>
                </c:pt>
                <c:pt idx="653">
                  <c:v>20.318690559997776</c:v>
                </c:pt>
                <c:pt idx="654">
                  <c:v>20.318690559997776</c:v>
                </c:pt>
                <c:pt idx="655">
                  <c:v>18.072530559998995</c:v>
                </c:pt>
                <c:pt idx="656">
                  <c:v>14.703290559999004</c:v>
                </c:pt>
                <c:pt idx="657">
                  <c:v>14.703290559999004</c:v>
                </c:pt>
                <c:pt idx="658">
                  <c:v>11.334050559999014</c:v>
                </c:pt>
                <c:pt idx="659">
                  <c:v>13.580210559997795</c:v>
                </c:pt>
                <c:pt idx="660">
                  <c:v>15.826370559996576</c:v>
                </c:pt>
                <c:pt idx="661">
                  <c:v>13.580210559997795</c:v>
                </c:pt>
                <c:pt idx="662">
                  <c:v>14.703290559999004</c:v>
                </c:pt>
                <c:pt idx="663">
                  <c:v>10.210970559997804</c:v>
                </c:pt>
                <c:pt idx="664">
                  <c:v>12.457130560000223</c:v>
                </c:pt>
                <c:pt idx="665">
                  <c:v>10.210970559997804</c:v>
                </c:pt>
                <c:pt idx="666">
                  <c:v>11.334050559999014</c:v>
                </c:pt>
                <c:pt idx="667">
                  <c:v>7.9648105599990231</c:v>
                </c:pt>
                <c:pt idx="668">
                  <c:v>6.8417305599978135</c:v>
                </c:pt>
                <c:pt idx="669">
                  <c:v>10.210970559997804</c:v>
                </c:pt>
                <c:pt idx="670">
                  <c:v>10.210970559997804</c:v>
                </c:pt>
                <c:pt idx="671">
                  <c:v>10.210970559997804</c:v>
                </c:pt>
                <c:pt idx="672">
                  <c:v>5.718650559996604</c:v>
                </c:pt>
                <c:pt idx="673">
                  <c:v>4.5955705599990324</c:v>
                </c:pt>
                <c:pt idx="674">
                  <c:v>4.5955705599990324</c:v>
                </c:pt>
                <c:pt idx="675">
                  <c:v>7.9648105599990231</c:v>
                </c:pt>
                <c:pt idx="676">
                  <c:v>4.5955705599990324</c:v>
                </c:pt>
                <c:pt idx="677">
                  <c:v>4.5955705599990324</c:v>
                </c:pt>
                <c:pt idx="678">
                  <c:v>3.4724905599978229</c:v>
                </c:pt>
                <c:pt idx="679">
                  <c:v>5.718650559996604</c:v>
                </c:pt>
                <c:pt idx="680">
                  <c:v>3.4724905599978229</c:v>
                </c:pt>
                <c:pt idx="681">
                  <c:v>4.5955705599990324</c:v>
                </c:pt>
                <c:pt idx="682">
                  <c:v>6.8417305599978135</c:v>
                </c:pt>
                <c:pt idx="683">
                  <c:v>4.5955705599990324</c:v>
                </c:pt>
                <c:pt idx="684">
                  <c:v>4.5955705599990324</c:v>
                </c:pt>
                <c:pt idx="685">
                  <c:v>6.8417305599978135</c:v>
                </c:pt>
                <c:pt idx="686">
                  <c:v>5.718650559996604</c:v>
                </c:pt>
                <c:pt idx="687">
                  <c:v>6.8417305599978135</c:v>
                </c:pt>
                <c:pt idx="688">
                  <c:v>4.5955705599990324</c:v>
                </c:pt>
                <c:pt idx="689">
                  <c:v>4.5955705599990324</c:v>
                </c:pt>
                <c:pt idx="690">
                  <c:v>7.9648105599990231</c:v>
                </c:pt>
                <c:pt idx="691">
                  <c:v>6.8417305599978135</c:v>
                </c:pt>
                <c:pt idx="692">
                  <c:v>7.9648105599990231</c:v>
                </c:pt>
                <c:pt idx="693">
                  <c:v>5.718650559996604</c:v>
                </c:pt>
                <c:pt idx="694">
                  <c:v>5.718650559996604</c:v>
                </c:pt>
                <c:pt idx="695">
                  <c:v>6.8417305599978135</c:v>
                </c:pt>
                <c:pt idx="696">
                  <c:v>4.5955705599990324</c:v>
                </c:pt>
                <c:pt idx="697">
                  <c:v>3.4724905599978229</c:v>
                </c:pt>
                <c:pt idx="698">
                  <c:v>5.718650559996604</c:v>
                </c:pt>
                <c:pt idx="699">
                  <c:v>5.718650559996604</c:v>
                </c:pt>
                <c:pt idx="700">
                  <c:v>3.4724905599978229</c:v>
                </c:pt>
                <c:pt idx="701">
                  <c:v>4.5955705599990324</c:v>
                </c:pt>
                <c:pt idx="702">
                  <c:v>5.718650559996604</c:v>
                </c:pt>
                <c:pt idx="703">
                  <c:v>5.718650559996604</c:v>
                </c:pt>
                <c:pt idx="704">
                  <c:v>3.4724905599978229</c:v>
                </c:pt>
                <c:pt idx="705">
                  <c:v>3.4724905599978229</c:v>
                </c:pt>
                <c:pt idx="706">
                  <c:v>3.4724905599978229</c:v>
                </c:pt>
                <c:pt idx="707">
                  <c:v>3.4724905599978229</c:v>
                </c:pt>
                <c:pt idx="708">
                  <c:v>3.4724905599978229</c:v>
                </c:pt>
                <c:pt idx="709">
                  <c:v>-17.866029440003331</c:v>
                </c:pt>
                <c:pt idx="710">
                  <c:v>3.4724905599978229</c:v>
                </c:pt>
                <c:pt idx="711">
                  <c:v>6.8417305599978135</c:v>
                </c:pt>
                <c:pt idx="712">
                  <c:v>6.8417305599978135</c:v>
                </c:pt>
                <c:pt idx="713">
                  <c:v>3.4724905599978229</c:v>
                </c:pt>
                <c:pt idx="714">
                  <c:v>6.8417305599978135</c:v>
                </c:pt>
                <c:pt idx="715">
                  <c:v>3.4724905599978229</c:v>
                </c:pt>
                <c:pt idx="716">
                  <c:v>4.5955705599990324</c:v>
                </c:pt>
                <c:pt idx="717">
                  <c:v>2.3494105600002513</c:v>
                </c:pt>
                <c:pt idx="718">
                  <c:v>2.3494105600002513</c:v>
                </c:pt>
                <c:pt idx="719">
                  <c:v>3.4724905599978229</c:v>
                </c:pt>
                <c:pt idx="720">
                  <c:v>4.5955705599990324</c:v>
                </c:pt>
                <c:pt idx="721">
                  <c:v>3.4724905599978229</c:v>
                </c:pt>
                <c:pt idx="722">
                  <c:v>3.4724905599978229</c:v>
                </c:pt>
                <c:pt idx="723">
                  <c:v>5.718650559996604</c:v>
                </c:pt>
                <c:pt idx="724">
                  <c:v>3.4724905599978229</c:v>
                </c:pt>
                <c:pt idx="725">
                  <c:v>4.5955705599990324</c:v>
                </c:pt>
                <c:pt idx="726">
                  <c:v>2.3494105600002513</c:v>
                </c:pt>
                <c:pt idx="727">
                  <c:v>4.5955705599990324</c:v>
                </c:pt>
                <c:pt idx="728">
                  <c:v>4.5955705599990324</c:v>
                </c:pt>
                <c:pt idx="729">
                  <c:v>2.3494105600002513</c:v>
                </c:pt>
                <c:pt idx="730">
                  <c:v>2.3494105600002513</c:v>
                </c:pt>
                <c:pt idx="731">
                  <c:v>4.5955705599990324</c:v>
                </c:pt>
                <c:pt idx="732">
                  <c:v>9.0878905600002327</c:v>
                </c:pt>
                <c:pt idx="733">
                  <c:v>5.718650559996604</c:v>
                </c:pt>
                <c:pt idx="734">
                  <c:v>5.718650559996604</c:v>
                </c:pt>
                <c:pt idx="735">
                  <c:v>3.4724905599978229</c:v>
                </c:pt>
                <c:pt idx="736">
                  <c:v>3.4724905599978229</c:v>
                </c:pt>
                <c:pt idx="737">
                  <c:v>2.3494105600002513</c:v>
                </c:pt>
                <c:pt idx="738">
                  <c:v>6.8417305599978135</c:v>
                </c:pt>
                <c:pt idx="739">
                  <c:v>4.5955705599990324</c:v>
                </c:pt>
                <c:pt idx="740">
                  <c:v>5.718650559996604</c:v>
                </c:pt>
                <c:pt idx="741">
                  <c:v>4.5955705599990324</c:v>
                </c:pt>
                <c:pt idx="742">
                  <c:v>4.5955705599990324</c:v>
                </c:pt>
                <c:pt idx="743">
                  <c:v>2.3494105600002513</c:v>
                </c:pt>
                <c:pt idx="744">
                  <c:v>5.718650559996604</c:v>
                </c:pt>
                <c:pt idx="745">
                  <c:v>2.3494105600002513</c:v>
                </c:pt>
                <c:pt idx="746">
                  <c:v>4.5955705599990324</c:v>
                </c:pt>
                <c:pt idx="747">
                  <c:v>4.5955705599990324</c:v>
                </c:pt>
                <c:pt idx="748">
                  <c:v>4.5955705599990324</c:v>
                </c:pt>
                <c:pt idx="749">
                  <c:v>4.5955705599990324</c:v>
                </c:pt>
                <c:pt idx="750">
                  <c:v>4.5955705599990324</c:v>
                </c:pt>
                <c:pt idx="751">
                  <c:v>2.3494105600002513</c:v>
                </c:pt>
                <c:pt idx="752">
                  <c:v>3.4724905599978229</c:v>
                </c:pt>
                <c:pt idx="753">
                  <c:v>3.4724905599978229</c:v>
                </c:pt>
                <c:pt idx="754">
                  <c:v>4.5955705599990324</c:v>
                </c:pt>
                <c:pt idx="755">
                  <c:v>6.8417305599978135</c:v>
                </c:pt>
                <c:pt idx="756">
                  <c:v>10.210970559997804</c:v>
                </c:pt>
                <c:pt idx="757">
                  <c:v>7.9648105599990231</c:v>
                </c:pt>
                <c:pt idx="758">
                  <c:v>11.334050559999014</c:v>
                </c:pt>
                <c:pt idx="759">
                  <c:v>9.0878905600002327</c:v>
                </c:pt>
                <c:pt idx="760">
                  <c:v>7.9648105599990231</c:v>
                </c:pt>
                <c:pt idx="761">
                  <c:v>6.8417305599978135</c:v>
                </c:pt>
                <c:pt idx="762">
                  <c:v>5.718650559996604</c:v>
                </c:pt>
                <c:pt idx="763">
                  <c:v>4.5955705599990324</c:v>
                </c:pt>
                <c:pt idx="764">
                  <c:v>4.5955705599990324</c:v>
                </c:pt>
                <c:pt idx="765">
                  <c:v>6.8417305599978135</c:v>
                </c:pt>
                <c:pt idx="766">
                  <c:v>6.8417305599978135</c:v>
                </c:pt>
                <c:pt idx="767">
                  <c:v>2.3494105600002513</c:v>
                </c:pt>
                <c:pt idx="768">
                  <c:v>5.718650559996604</c:v>
                </c:pt>
                <c:pt idx="769">
                  <c:v>5.718650559996604</c:v>
                </c:pt>
                <c:pt idx="770">
                  <c:v>5.718650559996604</c:v>
                </c:pt>
                <c:pt idx="771">
                  <c:v>5.718650559996604</c:v>
                </c:pt>
                <c:pt idx="772">
                  <c:v>4.5955705599990324</c:v>
                </c:pt>
                <c:pt idx="773">
                  <c:v>2.3494105600002513</c:v>
                </c:pt>
                <c:pt idx="774">
                  <c:v>2.3494105600002513</c:v>
                </c:pt>
                <c:pt idx="775">
                  <c:v>1.2263305599990417</c:v>
                </c:pt>
                <c:pt idx="776">
                  <c:v>3.4724905599978229</c:v>
                </c:pt>
                <c:pt idx="777">
                  <c:v>4.5955705599990324</c:v>
                </c:pt>
                <c:pt idx="778">
                  <c:v>4.5955705599990324</c:v>
                </c:pt>
                <c:pt idx="779">
                  <c:v>2.3494105600002513</c:v>
                </c:pt>
                <c:pt idx="780">
                  <c:v>3.4724905599978229</c:v>
                </c:pt>
                <c:pt idx="781">
                  <c:v>5.718650559996604</c:v>
                </c:pt>
                <c:pt idx="782">
                  <c:v>6.8417305599978135</c:v>
                </c:pt>
                <c:pt idx="783">
                  <c:v>3.4724905599978229</c:v>
                </c:pt>
                <c:pt idx="784">
                  <c:v>5.718650559996604</c:v>
                </c:pt>
                <c:pt idx="785">
                  <c:v>2.3494105600002513</c:v>
                </c:pt>
                <c:pt idx="786">
                  <c:v>4.5955705599990324</c:v>
                </c:pt>
                <c:pt idx="787">
                  <c:v>5.718650559996604</c:v>
                </c:pt>
                <c:pt idx="788">
                  <c:v>3.4724905599978229</c:v>
                </c:pt>
                <c:pt idx="789">
                  <c:v>5.718650559996604</c:v>
                </c:pt>
                <c:pt idx="790">
                  <c:v>4.5955705599990324</c:v>
                </c:pt>
                <c:pt idx="791">
                  <c:v>2.3494105600002513</c:v>
                </c:pt>
                <c:pt idx="792">
                  <c:v>5.718650559996604</c:v>
                </c:pt>
                <c:pt idx="793">
                  <c:v>4.5955705599990324</c:v>
                </c:pt>
                <c:pt idx="794">
                  <c:v>4.5955705599990324</c:v>
                </c:pt>
                <c:pt idx="795">
                  <c:v>5.718650559996604</c:v>
                </c:pt>
                <c:pt idx="796">
                  <c:v>5.718650559996604</c:v>
                </c:pt>
                <c:pt idx="797">
                  <c:v>3.4724905599978229</c:v>
                </c:pt>
                <c:pt idx="798">
                  <c:v>3.4724905599978229</c:v>
                </c:pt>
                <c:pt idx="799">
                  <c:v>7.9648105599990231</c:v>
                </c:pt>
                <c:pt idx="800">
                  <c:v>3.4724905599978229</c:v>
                </c:pt>
                <c:pt idx="801">
                  <c:v>4.5955705599990324</c:v>
                </c:pt>
                <c:pt idx="802">
                  <c:v>5.718650559996604</c:v>
                </c:pt>
                <c:pt idx="803">
                  <c:v>4.5955705599990324</c:v>
                </c:pt>
                <c:pt idx="804">
                  <c:v>9.0878905600002327</c:v>
                </c:pt>
                <c:pt idx="805">
                  <c:v>6.8417305599978135</c:v>
                </c:pt>
                <c:pt idx="806">
                  <c:v>4.5955705599990324</c:v>
                </c:pt>
                <c:pt idx="807">
                  <c:v>7.9648105599990231</c:v>
                </c:pt>
                <c:pt idx="808">
                  <c:v>6.8417305599978135</c:v>
                </c:pt>
                <c:pt idx="809">
                  <c:v>7.9648105599990231</c:v>
                </c:pt>
                <c:pt idx="810">
                  <c:v>2.3494105600002513</c:v>
                </c:pt>
                <c:pt idx="811">
                  <c:v>6.8417305599978135</c:v>
                </c:pt>
                <c:pt idx="812">
                  <c:v>2.3494105600002513</c:v>
                </c:pt>
                <c:pt idx="813">
                  <c:v>5.718650559996604</c:v>
                </c:pt>
                <c:pt idx="814">
                  <c:v>5.718650559996604</c:v>
                </c:pt>
                <c:pt idx="815">
                  <c:v>4.5955705599990324</c:v>
                </c:pt>
                <c:pt idx="816">
                  <c:v>4.5955705599990324</c:v>
                </c:pt>
                <c:pt idx="817">
                  <c:v>4.5955705599990324</c:v>
                </c:pt>
                <c:pt idx="818">
                  <c:v>5.718650559996604</c:v>
                </c:pt>
                <c:pt idx="819">
                  <c:v>1.2263305599990417</c:v>
                </c:pt>
                <c:pt idx="820">
                  <c:v>1.2263305599990417</c:v>
                </c:pt>
                <c:pt idx="821">
                  <c:v>2.3494105600002513</c:v>
                </c:pt>
                <c:pt idx="822">
                  <c:v>5.718650559996604</c:v>
                </c:pt>
                <c:pt idx="823">
                  <c:v>2.3494105600002513</c:v>
                </c:pt>
                <c:pt idx="824">
                  <c:v>4.5955705599990324</c:v>
                </c:pt>
                <c:pt idx="825">
                  <c:v>5.718650559996604</c:v>
                </c:pt>
                <c:pt idx="826">
                  <c:v>4.5955705599990324</c:v>
                </c:pt>
                <c:pt idx="827">
                  <c:v>4.5955705599990324</c:v>
                </c:pt>
                <c:pt idx="828">
                  <c:v>5.718650559996604</c:v>
                </c:pt>
                <c:pt idx="829">
                  <c:v>2.3494105600002513</c:v>
                </c:pt>
                <c:pt idx="830">
                  <c:v>2.3494105600002513</c:v>
                </c:pt>
                <c:pt idx="831">
                  <c:v>5.718650559996604</c:v>
                </c:pt>
                <c:pt idx="832">
                  <c:v>3.4724905599978229</c:v>
                </c:pt>
                <c:pt idx="833">
                  <c:v>4.5955705599990324</c:v>
                </c:pt>
                <c:pt idx="834">
                  <c:v>2.3494105600002513</c:v>
                </c:pt>
                <c:pt idx="835">
                  <c:v>5.718650559996604</c:v>
                </c:pt>
                <c:pt idx="836">
                  <c:v>4.5955705599990324</c:v>
                </c:pt>
                <c:pt idx="837">
                  <c:v>2.3494105600002513</c:v>
                </c:pt>
                <c:pt idx="838">
                  <c:v>0.10325055999783217</c:v>
                </c:pt>
                <c:pt idx="839">
                  <c:v>3.4724905599978229</c:v>
                </c:pt>
                <c:pt idx="840">
                  <c:v>3.4724905599978229</c:v>
                </c:pt>
                <c:pt idx="841">
                  <c:v>3.4724905599978229</c:v>
                </c:pt>
                <c:pt idx="842">
                  <c:v>3.4724905599978229</c:v>
                </c:pt>
                <c:pt idx="843">
                  <c:v>3.4724905599978229</c:v>
                </c:pt>
                <c:pt idx="844">
                  <c:v>3.4724905599978229</c:v>
                </c:pt>
                <c:pt idx="845">
                  <c:v>3.4724905599978229</c:v>
                </c:pt>
                <c:pt idx="846">
                  <c:v>3.4724905599978229</c:v>
                </c:pt>
                <c:pt idx="847">
                  <c:v>3.4724905599978229</c:v>
                </c:pt>
                <c:pt idx="848">
                  <c:v>3.4724905599978229</c:v>
                </c:pt>
                <c:pt idx="849">
                  <c:v>3.4724905599978229</c:v>
                </c:pt>
                <c:pt idx="850">
                  <c:v>3.4724905599978229</c:v>
                </c:pt>
                <c:pt idx="851">
                  <c:v>2.3494105600002513</c:v>
                </c:pt>
                <c:pt idx="852">
                  <c:v>2.3494105600002513</c:v>
                </c:pt>
                <c:pt idx="853">
                  <c:v>4.5955705599990324</c:v>
                </c:pt>
                <c:pt idx="854">
                  <c:v>5.718650559996604</c:v>
                </c:pt>
                <c:pt idx="855">
                  <c:v>1.2263305599990417</c:v>
                </c:pt>
                <c:pt idx="856">
                  <c:v>1.2263305599990417</c:v>
                </c:pt>
                <c:pt idx="857">
                  <c:v>6.8417305599978135</c:v>
                </c:pt>
                <c:pt idx="858">
                  <c:v>5.718650559996604</c:v>
                </c:pt>
                <c:pt idx="859">
                  <c:v>6.8417305599978135</c:v>
                </c:pt>
                <c:pt idx="860">
                  <c:v>6.8417305599978135</c:v>
                </c:pt>
                <c:pt idx="861">
                  <c:v>5.718650559996604</c:v>
                </c:pt>
                <c:pt idx="862">
                  <c:v>4.5955705599990324</c:v>
                </c:pt>
                <c:pt idx="863">
                  <c:v>5.718650559996604</c:v>
                </c:pt>
                <c:pt idx="864">
                  <c:v>3.4724905599978229</c:v>
                </c:pt>
                <c:pt idx="865">
                  <c:v>4.5955705599990324</c:v>
                </c:pt>
                <c:pt idx="866">
                  <c:v>4.5955705599990324</c:v>
                </c:pt>
                <c:pt idx="867">
                  <c:v>2.3494105600002513</c:v>
                </c:pt>
                <c:pt idx="868">
                  <c:v>4.5955705599990324</c:v>
                </c:pt>
                <c:pt idx="869">
                  <c:v>3.4724905599978229</c:v>
                </c:pt>
                <c:pt idx="870">
                  <c:v>3.4724905599978229</c:v>
                </c:pt>
                <c:pt idx="871">
                  <c:v>2.3494105600002513</c:v>
                </c:pt>
                <c:pt idx="872">
                  <c:v>4.5955705599990324</c:v>
                </c:pt>
                <c:pt idx="873">
                  <c:v>2.3494105600002513</c:v>
                </c:pt>
                <c:pt idx="874">
                  <c:v>3.4724905599978229</c:v>
                </c:pt>
                <c:pt idx="875">
                  <c:v>4.5955705599990324</c:v>
                </c:pt>
                <c:pt idx="876">
                  <c:v>3.4724905599978229</c:v>
                </c:pt>
                <c:pt idx="877">
                  <c:v>2.3494105600002513</c:v>
                </c:pt>
                <c:pt idx="878">
                  <c:v>5.718650559996604</c:v>
                </c:pt>
                <c:pt idx="879">
                  <c:v>3.4724905599978229</c:v>
                </c:pt>
                <c:pt idx="880">
                  <c:v>2.3494105600002513</c:v>
                </c:pt>
                <c:pt idx="881">
                  <c:v>2.3494105600002513</c:v>
                </c:pt>
                <c:pt idx="882">
                  <c:v>3.4724905599978229</c:v>
                </c:pt>
                <c:pt idx="883">
                  <c:v>4.5955705599990324</c:v>
                </c:pt>
                <c:pt idx="884">
                  <c:v>3.4724905599978229</c:v>
                </c:pt>
                <c:pt idx="885">
                  <c:v>2.3494105600002513</c:v>
                </c:pt>
                <c:pt idx="886">
                  <c:v>4.5955705599990324</c:v>
                </c:pt>
                <c:pt idx="887">
                  <c:v>2.3494105600002513</c:v>
                </c:pt>
              </c:numCache>
            </c:numRef>
          </c:yVal>
          <c:smooth val="1"/>
          <c:extLst xmlns:c16r2="http://schemas.microsoft.com/office/drawing/2015/06/chart">
            <c:ext xmlns:c16="http://schemas.microsoft.com/office/drawing/2014/chart" uri="{C3380CC4-5D6E-409C-BE32-E72D297353CC}">
              <c16:uniqueId val="{00000000-B928-4AF5-9F2E-337D68B1D28E}"/>
            </c:ext>
          </c:extLst>
        </c:ser>
        <c:dLbls>
          <c:showLegendKey val="0"/>
          <c:showVal val="0"/>
          <c:showCatName val="0"/>
          <c:showSerName val="0"/>
          <c:showPercent val="0"/>
          <c:showBubbleSize val="0"/>
        </c:dLbls>
        <c:axId val="-1368115600"/>
        <c:axId val="-1368111248"/>
      </c:scatterChart>
      <c:scatterChart>
        <c:scatterStyle val="smoothMarker"/>
        <c:varyColors val="0"/>
        <c:ser>
          <c:idx val="1"/>
          <c:order val="1"/>
          <c:tx>
            <c:v>Water STage</c:v>
          </c:tx>
          <c:spPr>
            <a:ln>
              <a:solidFill>
                <a:schemeClr val="accent1">
                  <a:lumMod val="75000"/>
                </a:schemeClr>
              </a:solidFill>
            </a:ln>
          </c:spPr>
          <c:marker>
            <c:symbol val="none"/>
          </c:marker>
          <c:xVal>
            <c:strRef>
              <c:f>'RATING CURVE'!$A$2:$A$889</c:f>
              <c:strCache>
                <c:ptCount val="888"/>
                <c:pt idx="0">
                  <c:v>2020/3/25 0:00:00</c:v>
                </c:pt>
                <c:pt idx="1">
                  <c:v>2020/3/25 1:00:00</c:v>
                </c:pt>
                <c:pt idx="2">
                  <c:v>2020/3/25 2:00:00</c:v>
                </c:pt>
                <c:pt idx="3">
                  <c:v>2020/3/25 3:00:00</c:v>
                </c:pt>
                <c:pt idx="4">
                  <c:v>2020/3/25 4:00:00</c:v>
                </c:pt>
                <c:pt idx="5">
                  <c:v>2020/3/25 5:00:00</c:v>
                </c:pt>
                <c:pt idx="6">
                  <c:v>2020/3/25 6:00:00</c:v>
                </c:pt>
                <c:pt idx="7">
                  <c:v>2020/3/25 7:00:00</c:v>
                </c:pt>
                <c:pt idx="8">
                  <c:v>2020/3/25 8:00:00</c:v>
                </c:pt>
                <c:pt idx="9">
                  <c:v>2020/3/25 9:00:00</c:v>
                </c:pt>
                <c:pt idx="10">
                  <c:v>2020/3/25 10:00:00</c:v>
                </c:pt>
                <c:pt idx="11">
                  <c:v>2020/3/25 11:00:00</c:v>
                </c:pt>
                <c:pt idx="12">
                  <c:v>2020/3/25 12:00:00</c:v>
                </c:pt>
                <c:pt idx="13">
                  <c:v>2020/3/25 13:00:00</c:v>
                </c:pt>
                <c:pt idx="14">
                  <c:v>2020/3/25 14:00:00</c:v>
                </c:pt>
                <c:pt idx="15">
                  <c:v>2020/3/25 15:00:00</c:v>
                </c:pt>
                <c:pt idx="16">
                  <c:v>2020/3/25 16:00:00</c:v>
                </c:pt>
                <c:pt idx="17">
                  <c:v>2020/3/25 17:00:00</c:v>
                </c:pt>
                <c:pt idx="18">
                  <c:v>2020/3/25 18:00:00</c:v>
                </c:pt>
                <c:pt idx="19">
                  <c:v>2020/3/25 19:00:00</c:v>
                </c:pt>
                <c:pt idx="20">
                  <c:v>2020/3/25 20:00:00</c:v>
                </c:pt>
                <c:pt idx="21">
                  <c:v>2020/3/25 21:00:00</c:v>
                </c:pt>
                <c:pt idx="22">
                  <c:v>2020/3/25 22:00:00</c:v>
                </c:pt>
                <c:pt idx="23">
                  <c:v>2020/3/25 23:00:00</c:v>
                </c:pt>
                <c:pt idx="24">
                  <c:v>2020/3/26 0:00:00</c:v>
                </c:pt>
                <c:pt idx="25">
                  <c:v>2020/3/26 1:00:00</c:v>
                </c:pt>
                <c:pt idx="26">
                  <c:v>2020/3/26 2:00:00</c:v>
                </c:pt>
                <c:pt idx="27">
                  <c:v>2020/3/26 3:00:00</c:v>
                </c:pt>
                <c:pt idx="28">
                  <c:v>2020/3/26 4:00:00</c:v>
                </c:pt>
                <c:pt idx="29">
                  <c:v>2020/3/26 5:00:00</c:v>
                </c:pt>
                <c:pt idx="30">
                  <c:v>2020/3/26 6:00:00</c:v>
                </c:pt>
                <c:pt idx="31">
                  <c:v>2020/3/26 7:00:00</c:v>
                </c:pt>
                <c:pt idx="32">
                  <c:v>2020/3/26 8:00:00</c:v>
                </c:pt>
                <c:pt idx="33">
                  <c:v>2020/3/26 9:00:00</c:v>
                </c:pt>
                <c:pt idx="34">
                  <c:v>2020/3/26 10:00:00</c:v>
                </c:pt>
                <c:pt idx="35">
                  <c:v>2020/3/26 11:00:00</c:v>
                </c:pt>
                <c:pt idx="36">
                  <c:v>2020/3/26 12:00:00</c:v>
                </c:pt>
                <c:pt idx="37">
                  <c:v>2020/3/26 13:00:00</c:v>
                </c:pt>
                <c:pt idx="38">
                  <c:v>2020/3/26 14:00:00</c:v>
                </c:pt>
                <c:pt idx="39">
                  <c:v>2020/3/26 15:00:00</c:v>
                </c:pt>
                <c:pt idx="40">
                  <c:v>2020/3/26 16:00:00</c:v>
                </c:pt>
                <c:pt idx="41">
                  <c:v>2020/3/26 17:00:00</c:v>
                </c:pt>
                <c:pt idx="42">
                  <c:v>2020/3/26 18:00:00</c:v>
                </c:pt>
                <c:pt idx="43">
                  <c:v>2020/3/26 19:00:00</c:v>
                </c:pt>
                <c:pt idx="44">
                  <c:v>2020/3/26 20:00:00</c:v>
                </c:pt>
                <c:pt idx="45">
                  <c:v>2020/3/26 21:00:00</c:v>
                </c:pt>
                <c:pt idx="46">
                  <c:v>2020/3/26 22:00:00</c:v>
                </c:pt>
                <c:pt idx="47">
                  <c:v>2020/3/26 23:00:00</c:v>
                </c:pt>
                <c:pt idx="48">
                  <c:v>2020/3/27 0:00:00</c:v>
                </c:pt>
                <c:pt idx="49">
                  <c:v>2020/3/27 1:00:00</c:v>
                </c:pt>
                <c:pt idx="50">
                  <c:v>2020/3/27 2:00:00</c:v>
                </c:pt>
                <c:pt idx="51">
                  <c:v>2020/3/27 3:00:00</c:v>
                </c:pt>
                <c:pt idx="52">
                  <c:v>2020/3/27 4:00:00</c:v>
                </c:pt>
                <c:pt idx="53">
                  <c:v>2020/3/27 5:00:00</c:v>
                </c:pt>
                <c:pt idx="54">
                  <c:v>2020/3/27 6:00:00</c:v>
                </c:pt>
                <c:pt idx="55">
                  <c:v>2020/3/27 7:00:00</c:v>
                </c:pt>
                <c:pt idx="56">
                  <c:v>2020/3/27 8:00:00</c:v>
                </c:pt>
                <c:pt idx="57">
                  <c:v>2020/3/27 9:00:00</c:v>
                </c:pt>
                <c:pt idx="58">
                  <c:v>2020/3/27 10:00:00</c:v>
                </c:pt>
                <c:pt idx="59">
                  <c:v>2020/3/27 11:00:00</c:v>
                </c:pt>
                <c:pt idx="60">
                  <c:v>2020/3/27 12:00:00</c:v>
                </c:pt>
                <c:pt idx="61">
                  <c:v>2020/3/27 13:00:00</c:v>
                </c:pt>
                <c:pt idx="62">
                  <c:v>2020/3/27 14:00:00</c:v>
                </c:pt>
                <c:pt idx="63">
                  <c:v>2020/3/27 15:00:00</c:v>
                </c:pt>
                <c:pt idx="64">
                  <c:v>2020/3/27 16:00:00</c:v>
                </c:pt>
                <c:pt idx="65">
                  <c:v>2020/3/27 17:00:00</c:v>
                </c:pt>
                <c:pt idx="66">
                  <c:v>2020/3/27 18:00:00</c:v>
                </c:pt>
                <c:pt idx="67">
                  <c:v>2020/3/27 19:00:00</c:v>
                </c:pt>
                <c:pt idx="68">
                  <c:v>2020/3/27 20:00:00</c:v>
                </c:pt>
                <c:pt idx="69">
                  <c:v>2020/3/27 21:00:00</c:v>
                </c:pt>
                <c:pt idx="70">
                  <c:v>2020/3/27 22:00:00</c:v>
                </c:pt>
                <c:pt idx="71">
                  <c:v>2020/3/27 23:00:00</c:v>
                </c:pt>
                <c:pt idx="72">
                  <c:v>2020/3/28 0:00:00</c:v>
                </c:pt>
                <c:pt idx="73">
                  <c:v>2020/3/28 1:00:00</c:v>
                </c:pt>
                <c:pt idx="74">
                  <c:v>2020/3/28 2:00:00</c:v>
                </c:pt>
                <c:pt idx="75">
                  <c:v>2020/3/28 3:00:00</c:v>
                </c:pt>
                <c:pt idx="76">
                  <c:v>2020/3/28 4:00:00</c:v>
                </c:pt>
                <c:pt idx="77">
                  <c:v>2020/3/28 5:00:00</c:v>
                </c:pt>
                <c:pt idx="78">
                  <c:v>2020/3/28 6:00:00</c:v>
                </c:pt>
                <c:pt idx="79">
                  <c:v>2020/3/28 7:00:00</c:v>
                </c:pt>
                <c:pt idx="80">
                  <c:v>2020/3/28 8:00:00</c:v>
                </c:pt>
                <c:pt idx="81">
                  <c:v>2020/3/28 9:00:00</c:v>
                </c:pt>
                <c:pt idx="82">
                  <c:v>2020/3/28 10:00:00</c:v>
                </c:pt>
                <c:pt idx="83">
                  <c:v>2020/3/28 11:00:00</c:v>
                </c:pt>
                <c:pt idx="84">
                  <c:v>2020/3/28 12:00:00</c:v>
                </c:pt>
                <c:pt idx="85">
                  <c:v>2020/3/28 13:00:00</c:v>
                </c:pt>
                <c:pt idx="86">
                  <c:v>2020/3/28 14:00:00</c:v>
                </c:pt>
                <c:pt idx="87">
                  <c:v>2020/3/28 15:00:00</c:v>
                </c:pt>
                <c:pt idx="88">
                  <c:v>2020/3/28 16:00:00</c:v>
                </c:pt>
                <c:pt idx="89">
                  <c:v>2020/3/28 17:00:00</c:v>
                </c:pt>
                <c:pt idx="90">
                  <c:v>2020/3/28 18:00:00</c:v>
                </c:pt>
                <c:pt idx="91">
                  <c:v>2020/3/28 19:00:00</c:v>
                </c:pt>
                <c:pt idx="92">
                  <c:v>2020/3/28 20:00:00</c:v>
                </c:pt>
                <c:pt idx="93">
                  <c:v>2020/3/28 21:00:00</c:v>
                </c:pt>
                <c:pt idx="94">
                  <c:v>2020/3/28 22:00:00</c:v>
                </c:pt>
                <c:pt idx="95">
                  <c:v>2020/3/28 23:00:00</c:v>
                </c:pt>
                <c:pt idx="96">
                  <c:v>2020/3/29 0:00:00</c:v>
                </c:pt>
                <c:pt idx="97">
                  <c:v>2020/3/29 1:00:00</c:v>
                </c:pt>
                <c:pt idx="98">
                  <c:v>2020/3/29 2:00:00</c:v>
                </c:pt>
                <c:pt idx="99">
                  <c:v>2020/3/29 3:00:00</c:v>
                </c:pt>
                <c:pt idx="100">
                  <c:v>2020/3/29 4:00:00</c:v>
                </c:pt>
                <c:pt idx="101">
                  <c:v>2020/3/29 5:00:00</c:v>
                </c:pt>
                <c:pt idx="102">
                  <c:v>2020/3/29 6:00:00</c:v>
                </c:pt>
                <c:pt idx="103">
                  <c:v>2020/3/29 7:00:00</c:v>
                </c:pt>
                <c:pt idx="104">
                  <c:v>2020/3/29 8:00:00</c:v>
                </c:pt>
                <c:pt idx="105">
                  <c:v>2020/3/29 9:00:00</c:v>
                </c:pt>
                <c:pt idx="106">
                  <c:v>2020/3/29 10:00:00</c:v>
                </c:pt>
                <c:pt idx="107">
                  <c:v>2020/3/29 11:00:00</c:v>
                </c:pt>
                <c:pt idx="108">
                  <c:v>2020/3/29 12:00:00</c:v>
                </c:pt>
                <c:pt idx="109">
                  <c:v>2020/3/29 13:00:00</c:v>
                </c:pt>
                <c:pt idx="110">
                  <c:v>2020/3/29 14:00:00</c:v>
                </c:pt>
                <c:pt idx="111">
                  <c:v>2020/3/29 15:00:00</c:v>
                </c:pt>
                <c:pt idx="112">
                  <c:v>2020/3/29 16:00:00</c:v>
                </c:pt>
                <c:pt idx="113">
                  <c:v>2020/3/29 17:00:00</c:v>
                </c:pt>
                <c:pt idx="114">
                  <c:v>2020/3/29 18:00:00</c:v>
                </c:pt>
                <c:pt idx="115">
                  <c:v>2020/3/29 19:00:00</c:v>
                </c:pt>
                <c:pt idx="116">
                  <c:v>2020/3/29 20:00:00</c:v>
                </c:pt>
                <c:pt idx="117">
                  <c:v>2020/3/29 21:00:00</c:v>
                </c:pt>
                <c:pt idx="118">
                  <c:v>2020/3/29 22:00:00</c:v>
                </c:pt>
                <c:pt idx="119">
                  <c:v>2020/3/29 23:00:00</c:v>
                </c:pt>
                <c:pt idx="120">
                  <c:v>2020/3/30 0:00:00</c:v>
                </c:pt>
                <c:pt idx="121">
                  <c:v>2020/3/30 1:00:00</c:v>
                </c:pt>
                <c:pt idx="122">
                  <c:v>2020/3/30 2:00:00</c:v>
                </c:pt>
                <c:pt idx="123">
                  <c:v>2020/3/30 3:00:00</c:v>
                </c:pt>
                <c:pt idx="124">
                  <c:v>2020/3/30 4:00:00</c:v>
                </c:pt>
                <c:pt idx="125">
                  <c:v>2020/3/30 5:00:00</c:v>
                </c:pt>
                <c:pt idx="126">
                  <c:v>2020/3/30 6:00:00</c:v>
                </c:pt>
                <c:pt idx="127">
                  <c:v>2020/3/30 7:00:00</c:v>
                </c:pt>
                <c:pt idx="128">
                  <c:v>2020/3/30 8:00:00</c:v>
                </c:pt>
                <c:pt idx="129">
                  <c:v>2020/3/30 9:00:00</c:v>
                </c:pt>
                <c:pt idx="130">
                  <c:v>2020/3/30 10:00:00</c:v>
                </c:pt>
                <c:pt idx="131">
                  <c:v>2020/3/30 11:00:00</c:v>
                </c:pt>
                <c:pt idx="132">
                  <c:v>2020/3/30 12:00:00</c:v>
                </c:pt>
                <c:pt idx="133">
                  <c:v>2020/3/30 13:00:00</c:v>
                </c:pt>
                <c:pt idx="134">
                  <c:v>2020/3/30 14:00:00</c:v>
                </c:pt>
                <c:pt idx="135">
                  <c:v>2020/3/30 15:00:00</c:v>
                </c:pt>
                <c:pt idx="136">
                  <c:v>2020/3/30 16:00:00</c:v>
                </c:pt>
                <c:pt idx="137">
                  <c:v>2020/3/30 17:00:00</c:v>
                </c:pt>
                <c:pt idx="138">
                  <c:v>2020/3/30 18:00:00</c:v>
                </c:pt>
                <c:pt idx="139">
                  <c:v>2020/3/30 19:00:00</c:v>
                </c:pt>
                <c:pt idx="140">
                  <c:v>2020/3/30 20:00:00</c:v>
                </c:pt>
                <c:pt idx="141">
                  <c:v>2020/3/30 21:00:00</c:v>
                </c:pt>
                <c:pt idx="142">
                  <c:v>2020/3/30 22:00:00</c:v>
                </c:pt>
                <c:pt idx="143">
                  <c:v>2020/3/30 23:00:00</c:v>
                </c:pt>
                <c:pt idx="144">
                  <c:v>2020/3/31 0:00:00</c:v>
                </c:pt>
                <c:pt idx="145">
                  <c:v>2020/3/31 1:00:00</c:v>
                </c:pt>
                <c:pt idx="146">
                  <c:v>2020/3/31 2:00:00</c:v>
                </c:pt>
                <c:pt idx="147">
                  <c:v>2020/3/31 3:00:00</c:v>
                </c:pt>
                <c:pt idx="148">
                  <c:v>2020/3/31 4:00:00</c:v>
                </c:pt>
                <c:pt idx="149">
                  <c:v>2020/3/31 5:00:00</c:v>
                </c:pt>
                <c:pt idx="150">
                  <c:v>2020/3/31 6:00:00</c:v>
                </c:pt>
                <c:pt idx="151">
                  <c:v>2020/3/31 7:00:00</c:v>
                </c:pt>
                <c:pt idx="152">
                  <c:v>2020/3/31 8:00:00</c:v>
                </c:pt>
                <c:pt idx="153">
                  <c:v>2020/3/31 9:00:00</c:v>
                </c:pt>
                <c:pt idx="154">
                  <c:v>2020/3/31 10:00:00</c:v>
                </c:pt>
                <c:pt idx="155">
                  <c:v>2020/3/31 11:00:00</c:v>
                </c:pt>
                <c:pt idx="156">
                  <c:v>2020/3/31 12:00:00</c:v>
                </c:pt>
                <c:pt idx="157">
                  <c:v>2020/3/31 13:00:00</c:v>
                </c:pt>
                <c:pt idx="158">
                  <c:v>2020/3/31 14:00:00</c:v>
                </c:pt>
                <c:pt idx="159">
                  <c:v>2020/3/31 15:00:00</c:v>
                </c:pt>
                <c:pt idx="160">
                  <c:v>2020/3/31 16:00:00</c:v>
                </c:pt>
                <c:pt idx="161">
                  <c:v>2020/3/31 17:00:00</c:v>
                </c:pt>
                <c:pt idx="162">
                  <c:v>2020/3/31 18:00:00</c:v>
                </c:pt>
                <c:pt idx="163">
                  <c:v>2020/3/31 19:00:00</c:v>
                </c:pt>
                <c:pt idx="164">
                  <c:v>2020/3/31 20:00:00</c:v>
                </c:pt>
                <c:pt idx="165">
                  <c:v>2020/3/31 21:00:00</c:v>
                </c:pt>
                <c:pt idx="166">
                  <c:v>2020/3/31 22:00:00</c:v>
                </c:pt>
                <c:pt idx="167">
                  <c:v>2020/3/31 23:00:00</c:v>
                </c:pt>
                <c:pt idx="168">
                  <c:v>2020/4/1 0:00:00</c:v>
                </c:pt>
                <c:pt idx="169">
                  <c:v>2020/4/1 1:00:00</c:v>
                </c:pt>
                <c:pt idx="170">
                  <c:v>2020/4/1 2:00:00</c:v>
                </c:pt>
                <c:pt idx="171">
                  <c:v>2020/4/1 3:00:00</c:v>
                </c:pt>
                <c:pt idx="172">
                  <c:v>2020/4/1 4:00:00</c:v>
                </c:pt>
                <c:pt idx="173">
                  <c:v>2020/4/1 5:00:00</c:v>
                </c:pt>
                <c:pt idx="174">
                  <c:v>2020/4/1 6:00:00</c:v>
                </c:pt>
                <c:pt idx="175">
                  <c:v>2020/4/1 7:00:00</c:v>
                </c:pt>
                <c:pt idx="176">
                  <c:v>2020/4/1 8:00:00</c:v>
                </c:pt>
                <c:pt idx="177">
                  <c:v>2020/4/1 9:00:00</c:v>
                </c:pt>
                <c:pt idx="178">
                  <c:v>2020/4/1 10:00:00</c:v>
                </c:pt>
                <c:pt idx="179">
                  <c:v>2020/4/1 11:00:00</c:v>
                </c:pt>
                <c:pt idx="180">
                  <c:v>2020/4/1 12:00:00</c:v>
                </c:pt>
                <c:pt idx="181">
                  <c:v>2020/4/1 13:00:00</c:v>
                </c:pt>
                <c:pt idx="182">
                  <c:v>2020/4/1 14:00:00</c:v>
                </c:pt>
                <c:pt idx="183">
                  <c:v>2020/4/1 15:00:00</c:v>
                </c:pt>
                <c:pt idx="184">
                  <c:v>2020/4/1 16:00:00</c:v>
                </c:pt>
                <c:pt idx="185">
                  <c:v>2020/4/1 17:00:00</c:v>
                </c:pt>
                <c:pt idx="186">
                  <c:v>2020/4/1 18:00:00</c:v>
                </c:pt>
                <c:pt idx="187">
                  <c:v>2020/4/1 19:00:00</c:v>
                </c:pt>
                <c:pt idx="188">
                  <c:v>2020/4/1 20:00:00</c:v>
                </c:pt>
                <c:pt idx="189">
                  <c:v>2020/4/1 21:00:00</c:v>
                </c:pt>
                <c:pt idx="190">
                  <c:v>2020/4/1 22:00:00</c:v>
                </c:pt>
                <c:pt idx="191">
                  <c:v>2020/4/1 23:00:00</c:v>
                </c:pt>
                <c:pt idx="192">
                  <c:v>2020/4/2 0:00:00</c:v>
                </c:pt>
                <c:pt idx="193">
                  <c:v>2020/4/2 1:00:00</c:v>
                </c:pt>
                <c:pt idx="194">
                  <c:v>2020/4/2 2:00:00</c:v>
                </c:pt>
                <c:pt idx="195">
                  <c:v>2020/4/2 3:00:00</c:v>
                </c:pt>
                <c:pt idx="196">
                  <c:v>2020/4/2 4:00:00</c:v>
                </c:pt>
                <c:pt idx="197">
                  <c:v>2020/4/2 5:00:00</c:v>
                </c:pt>
                <c:pt idx="198">
                  <c:v>2020/4/2 6:00:00</c:v>
                </c:pt>
                <c:pt idx="199">
                  <c:v>2020/4/2 7:00:00</c:v>
                </c:pt>
                <c:pt idx="200">
                  <c:v>2020/4/2 8:00:00</c:v>
                </c:pt>
                <c:pt idx="201">
                  <c:v>2020/4/2 9:00:00</c:v>
                </c:pt>
                <c:pt idx="202">
                  <c:v>2020/4/2 10:00:00</c:v>
                </c:pt>
                <c:pt idx="203">
                  <c:v>2020/4/2 11:00:00</c:v>
                </c:pt>
                <c:pt idx="204">
                  <c:v>2020/4/2 12:00:00</c:v>
                </c:pt>
                <c:pt idx="205">
                  <c:v>2020/4/2 13:00:00</c:v>
                </c:pt>
                <c:pt idx="206">
                  <c:v>2020/4/2 14:00:00</c:v>
                </c:pt>
                <c:pt idx="207">
                  <c:v>2020/4/2 15:00:00</c:v>
                </c:pt>
                <c:pt idx="208">
                  <c:v>2020/4/2 16:00:00</c:v>
                </c:pt>
                <c:pt idx="209">
                  <c:v>2020/4/2 17:00:00</c:v>
                </c:pt>
                <c:pt idx="210">
                  <c:v>2020/4/2 18:00:00</c:v>
                </c:pt>
                <c:pt idx="211">
                  <c:v>2020/4/2 19:00:00</c:v>
                </c:pt>
                <c:pt idx="212">
                  <c:v>2020/4/2 20:00:00</c:v>
                </c:pt>
                <c:pt idx="213">
                  <c:v>2020/4/2 21:00:00</c:v>
                </c:pt>
                <c:pt idx="214">
                  <c:v>2020/4/2 22:00:00</c:v>
                </c:pt>
                <c:pt idx="215">
                  <c:v>2020/4/2 23:00:00</c:v>
                </c:pt>
                <c:pt idx="216">
                  <c:v>2020/4/3 0:00:00</c:v>
                </c:pt>
                <c:pt idx="217">
                  <c:v>2020/4/3 1:00:00</c:v>
                </c:pt>
                <c:pt idx="218">
                  <c:v>2020/4/3 2:00:00</c:v>
                </c:pt>
                <c:pt idx="219">
                  <c:v>2020/4/3 3:00:00</c:v>
                </c:pt>
                <c:pt idx="220">
                  <c:v>2020/4/3 4:00:00</c:v>
                </c:pt>
                <c:pt idx="221">
                  <c:v>2020/4/3 5:00:00</c:v>
                </c:pt>
                <c:pt idx="222">
                  <c:v>2020/4/3 6:00:00</c:v>
                </c:pt>
                <c:pt idx="223">
                  <c:v>2020/4/3 7:00:00</c:v>
                </c:pt>
                <c:pt idx="224">
                  <c:v>2020/4/3 8:00:00</c:v>
                </c:pt>
                <c:pt idx="225">
                  <c:v>2020/4/3 9:00:00</c:v>
                </c:pt>
                <c:pt idx="226">
                  <c:v>2020/4/3 10:00:00</c:v>
                </c:pt>
                <c:pt idx="227">
                  <c:v>2020/4/3 11:00:00</c:v>
                </c:pt>
                <c:pt idx="228">
                  <c:v>2020/4/3 12:00:00</c:v>
                </c:pt>
                <c:pt idx="229">
                  <c:v>2020/4/3 13:00:00</c:v>
                </c:pt>
                <c:pt idx="230">
                  <c:v>2020/4/3 14:00:00</c:v>
                </c:pt>
                <c:pt idx="231">
                  <c:v>2020/4/3 15:00:00</c:v>
                </c:pt>
                <c:pt idx="232">
                  <c:v>2020/4/3 16:00:00</c:v>
                </c:pt>
                <c:pt idx="233">
                  <c:v>2020/4/3 17:00:00</c:v>
                </c:pt>
                <c:pt idx="234">
                  <c:v>2020/4/3 18:00:00</c:v>
                </c:pt>
                <c:pt idx="235">
                  <c:v>2020/4/3 19:00:00</c:v>
                </c:pt>
                <c:pt idx="236">
                  <c:v>2020/4/3 20:00:00</c:v>
                </c:pt>
                <c:pt idx="237">
                  <c:v>2020/4/3 21:00:00</c:v>
                </c:pt>
                <c:pt idx="238">
                  <c:v>2020/4/3 22:00:00</c:v>
                </c:pt>
                <c:pt idx="239">
                  <c:v>2020/4/3 23:00:00</c:v>
                </c:pt>
                <c:pt idx="240">
                  <c:v>2020/4/4 0:00:00</c:v>
                </c:pt>
                <c:pt idx="241">
                  <c:v>2020/4/4 1:00:00</c:v>
                </c:pt>
                <c:pt idx="242">
                  <c:v>2020/4/4 2:00:00</c:v>
                </c:pt>
                <c:pt idx="243">
                  <c:v>2020/4/4 3:00:00</c:v>
                </c:pt>
                <c:pt idx="244">
                  <c:v>2020/4/4 4:00:00</c:v>
                </c:pt>
                <c:pt idx="245">
                  <c:v>2020/4/4 5:00:00</c:v>
                </c:pt>
                <c:pt idx="246">
                  <c:v>2020/4/4 6:00:00</c:v>
                </c:pt>
                <c:pt idx="247">
                  <c:v>2020/4/4 7:00:00</c:v>
                </c:pt>
                <c:pt idx="248">
                  <c:v>2020/4/4 8:00:00</c:v>
                </c:pt>
                <c:pt idx="249">
                  <c:v>2020/4/4 9:00:00</c:v>
                </c:pt>
                <c:pt idx="250">
                  <c:v>2020/4/4 10:00:00</c:v>
                </c:pt>
                <c:pt idx="251">
                  <c:v>2020/4/4 11:00:00</c:v>
                </c:pt>
                <c:pt idx="252">
                  <c:v>2020/4/4 12:00:00</c:v>
                </c:pt>
                <c:pt idx="253">
                  <c:v>2020/4/4 13:00:00</c:v>
                </c:pt>
                <c:pt idx="254">
                  <c:v>2020/4/4 14:00:00</c:v>
                </c:pt>
                <c:pt idx="255">
                  <c:v>2020/4/4 15:00:00</c:v>
                </c:pt>
                <c:pt idx="256">
                  <c:v>2020/4/4 16:00:00</c:v>
                </c:pt>
                <c:pt idx="257">
                  <c:v>2020/4/4 17:00:00</c:v>
                </c:pt>
                <c:pt idx="258">
                  <c:v>2020/4/4 18:00:00</c:v>
                </c:pt>
                <c:pt idx="259">
                  <c:v>2020/4/4 19:00:00</c:v>
                </c:pt>
                <c:pt idx="260">
                  <c:v>2020/4/4 20:00:00</c:v>
                </c:pt>
                <c:pt idx="261">
                  <c:v>2020/4/4 21:00:00</c:v>
                </c:pt>
                <c:pt idx="262">
                  <c:v>2020/4/4 22:00:00</c:v>
                </c:pt>
                <c:pt idx="263">
                  <c:v>2020/4/4 23:00:00</c:v>
                </c:pt>
                <c:pt idx="264">
                  <c:v>2020/4/5 0:00:00</c:v>
                </c:pt>
                <c:pt idx="265">
                  <c:v>2020/4/5 1:00:00</c:v>
                </c:pt>
                <c:pt idx="266">
                  <c:v>2020/4/5 2:00:00</c:v>
                </c:pt>
                <c:pt idx="267">
                  <c:v>2020/4/5 3:00:00</c:v>
                </c:pt>
                <c:pt idx="268">
                  <c:v>2020/4/5 4:00:00</c:v>
                </c:pt>
                <c:pt idx="269">
                  <c:v>2020/4/5 5:00:00</c:v>
                </c:pt>
                <c:pt idx="270">
                  <c:v>2020/4/5 6:00:00</c:v>
                </c:pt>
                <c:pt idx="271">
                  <c:v>2020/4/5 7:00:00</c:v>
                </c:pt>
                <c:pt idx="272">
                  <c:v>2020/4/5 8:00:00</c:v>
                </c:pt>
                <c:pt idx="273">
                  <c:v>2020/4/5 9:00:00</c:v>
                </c:pt>
                <c:pt idx="274">
                  <c:v>2020/4/5 10:00:00</c:v>
                </c:pt>
                <c:pt idx="275">
                  <c:v>2020/4/5 11:00:00</c:v>
                </c:pt>
                <c:pt idx="276">
                  <c:v>2020/4/5 12:00:00</c:v>
                </c:pt>
                <c:pt idx="277">
                  <c:v>2020/4/5 13:00:00</c:v>
                </c:pt>
                <c:pt idx="278">
                  <c:v>2020/4/5 14:00:00</c:v>
                </c:pt>
                <c:pt idx="279">
                  <c:v>2020/4/5 15:00:00</c:v>
                </c:pt>
                <c:pt idx="280">
                  <c:v>2020/4/5 16:00:00</c:v>
                </c:pt>
                <c:pt idx="281">
                  <c:v>2020/4/5 17:00:00</c:v>
                </c:pt>
                <c:pt idx="282">
                  <c:v>2020/4/5 18:00:00</c:v>
                </c:pt>
                <c:pt idx="283">
                  <c:v>2020/4/5 19:00:00</c:v>
                </c:pt>
                <c:pt idx="284">
                  <c:v>2020/4/5 20:00:00</c:v>
                </c:pt>
                <c:pt idx="285">
                  <c:v>2020/4/5 21:00:00</c:v>
                </c:pt>
                <c:pt idx="286">
                  <c:v>2020/4/5 22:00:00</c:v>
                </c:pt>
                <c:pt idx="287">
                  <c:v>2020/4/5 23:00:00</c:v>
                </c:pt>
                <c:pt idx="288">
                  <c:v>2020/4/6 0:00:00</c:v>
                </c:pt>
                <c:pt idx="289">
                  <c:v>2020/4/6 1:00:00</c:v>
                </c:pt>
                <c:pt idx="290">
                  <c:v>2020/4/6 2:00:00</c:v>
                </c:pt>
                <c:pt idx="291">
                  <c:v>2020/4/6 3:00:00</c:v>
                </c:pt>
                <c:pt idx="292">
                  <c:v>2020/4/6 4:00:00</c:v>
                </c:pt>
                <c:pt idx="293">
                  <c:v>2020/4/6 5:00:00</c:v>
                </c:pt>
                <c:pt idx="294">
                  <c:v>2020/4/6 6:00:00</c:v>
                </c:pt>
                <c:pt idx="295">
                  <c:v>2020/4/6 7:00:00</c:v>
                </c:pt>
                <c:pt idx="296">
                  <c:v>2020/4/6 8:00:00</c:v>
                </c:pt>
                <c:pt idx="297">
                  <c:v>2020/4/6 9:00:00</c:v>
                </c:pt>
                <c:pt idx="298">
                  <c:v>2020/4/6 10:00:00</c:v>
                </c:pt>
                <c:pt idx="299">
                  <c:v>2020/4/6 11:00:00</c:v>
                </c:pt>
                <c:pt idx="300">
                  <c:v>2020/4/6 12:00:00</c:v>
                </c:pt>
                <c:pt idx="301">
                  <c:v>2020/4/6 13:00:00</c:v>
                </c:pt>
                <c:pt idx="302">
                  <c:v>2020/4/6 14:00:00</c:v>
                </c:pt>
                <c:pt idx="303">
                  <c:v>2020/4/6 15:00:00</c:v>
                </c:pt>
                <c:pt idx="304">
                  <c:v>2020/4/6 16:00:00</c:v>
                </c:pt>
                <c:pt idx="305">
                  <c:v>2020/4/6 17:00:00</c:v>
                </c:pt>
                <c:pt idx="306">
                  <c:v>2020/4/6 18:00:00</c:v>
                </c:pt>
                <c:pt idx="307">
                  <c:v>2020/4/6 19:00:00</c:v>
                </c:pt>
                <c:pt idx="308">
                  <c:v>2020/4/6 20:00:00</c:v>
                </c:pt>
                <c:pt idx="309">
                  <c:v>2020/4/6 21:00:00</c:v>
                </c:pt>
                <c:pt idx="310">
                  <c:v>2020/4/6 22:00:00</c:v>
                </c:pt>
                <c:pt idx="311">
                  <c:v>2020/4/6 23:00:00</c:v>
                </c:pt>
                <c:pt idx="312">
                  <c:v>2020/4/7 0:00:00</c:v>
                </c:pt>
                <c:pt idx="313">
                  <c:v>2020/4/7 1:00:00</c:v>
                </c:pt>
                <c:pt idx="314">
                  <c:v>2020/4/7 2:00:00</c:v>
                </c:pt>
                <c:pt idx="315">
                  <c:v>2020/4/7 3:00:00</c:v>
                </c:pt>
                <c:pt idx="316">
                  <c:v>2020/4/7 4:00:00</c:v>
                </c:pt>
                <c:pt idx="317">
                  <c:v>2020/4/7 5:00:00</c:v>
                </c:pt>
                <c:pt idx="318">
                  <c:v>2020/4/7 6:00:00</c:v>
                </c:pt>
                <c:pt idx="319">
                  <c:v>2020/4/7 7:00:00</c:v>
                </c:pt>
                <c:pt idx="320">
                  <c:v>2020/4/7 8:00:00</c:v>
                </c:pt>
                <c:pt idx="321">
                  <c:v>2020/4/7 9:00:00</c:v>
                </c:pt>
                <c:pt idx="322">
                  <c:v>2020/4/7 10:00:00</c:v>
                </c:pt>
                <c:pt idx="323">
                  <c:v>2020/4/7 11:00:00</c:v>
                </c:pt>
                <c:pt idx="324">
                  <c:v>2020/4/7 12:00:00</c:v>
                </c:pt>
                <c:pt idx="325">
                  <c:v>2020/4/7 13:00:00</c:v>
                </c:pt>
                <c:pt idx="326">
                  <c:v>2020/4/7 14:00:00</c:v>
                </c:pt>
                <c:pt idx="327">
                  <c:v>2020/4/7 15:00:00</c:v>
                </c:pt>
                <c:pt idx="328">
                  <c:v>2020/4/7 16:00:00</c:v>
                </c:pt>
                <c:pt idx="329">
                  <c:v>2020/4/7 17:00:00</c:v>
                </c:pt>
                <c:pt idx="330">
                  <c:v>2020/4/7 18:00:00</c:v>
                </c:pt>
                <c:pt idx="331">
                  <c:v>2020/4/7 19:00:00</c:v>
                </c:pt>
                <c:pt idx="332">
                  <c:v>2020/4/7 20:00:00</c:v>
                </c:pt>
                <c:pt idx="333">
                  <c:v>2020/4/7 21:00:00</c:v>
                </c:pt>
                <c:pt idx="334">
                  <c:v>2020/4/7 22:00:00</c:v>
                </c:pt>
                <c:pt idx="335">
                  <c:v>2020/4/7 23:00:00</c:v>
                </c:pt>
                <c:pt idx="336">
                  <c:v>2020/4/8 0:00:00</c:v>
                </c:pt>
                <c:pt idx="337">
                  <c:v>2020/4/8 1:00:00</c:v>
                </c:pt>
                <c:pt idx="338">
                  <c:v>2020/4/8 2:00:00</c:v>
                </c:pt>
                <c:pt idx="339">
                  <c:v>2020/4/8 3:00:00</c:v>
                </c:pt>
                <c:pt idx="340">
                  <c:v>2020/4/8 4:00:00</c:v>
                </c:pt>
                <c:pt idx="341">
                  <c:v>2020/4/8 5:00:00</c:v>
                </c:pt>
                <c:pt idx="342">
                  <c:v>2020/4/8 6:00:00</c:v>
                </c:pt>
                <c:pt idx="343">
                  <c:v>2020/4/8 7:00:00</c:v>
                </c:pt>
                <c:pt idx="344">
                  <c:v>2020/4/8 8:00:00</c:v>
                </c:pt>
                <c:pt idx="345">
                  <c:v>2020/4/8 9:00:00</c:v>
                </c:pt>
                <c:pt idx="346">
                  <c:v>2020/4/8 10:00:00</c:v>
                </c:pt>
                <c:pt idx="347">
                  <c:v>2020/4/8 11:00:00</c:v>
                </c:pt>
                <c:pt idx="348">
                  <c:v>2020/4/8 12:00:00</c:v>
                </c:pt>
                <c:pt idx="349">
                  <c:v>2020/4/8 13:00:00</c:v>
                </c:pt>
                <c:pt idx="350">
                  <c:v>2020/4/8 14:00:00</c:v>
                </c:pt>
                <c:pt idx="351">
                  <c:v>2020/4/8 15:00:00</c:v>
                </c:pt>
                <c:pt idx="352">
                  <c:v>2020/4/8 16:00:00</c:v>
                </c:pt>
                <c:pt idx="353">
                  <c:v>2020/4/8 17:00:00</c:v>
                </c:pt>
                <c:pt idx="354">
                  <c:v>2020/4/8 18:00:00</c:v>
                </c:pt>
                <c:pt idx="355">
                  <c:v>2020/4/8 19:00:00</c:v>
                </c:pt>
                <c:pt idx="356">
                  <c:v>2020/4/8 20:00:00</c:v>
                </c:pt>
                <c:pt idx="357">
                  <c:v>2020/4/8 21:00:00</c:v>
                </c:pt>
                <c:pt idx="358">
                  <c:v>2020/4/8 22:00:00</c:v>
                </c:pt>
                <c:pt idx="359">
                  <c:v>2020/4/8 23:00:00</c:v>
                </c:pt>
                <c:pt idx="360">
                  <c:v>2020/4/9 0:00:00</c:v>
                </c:pt>
                <c:pt idx="361">
                  <c:v>2020/4/9 1:00:00</c:v>
                </c:pt>
                <c:pt idx="362">
                  <c:v>2020/4/9 2:00:00</c:v>
                </c:pt>
                <c:pt idx="363">
                  <c:v>2020/4/9 3:00:00</c:v>
                </c:pt>
                <c:pt idx="364">
                  <c:v>2020/4/9 4:00:00</c:v>
                </c:pt>
                <c:pt idx="365">
                  <c:v>2020/4/9 5:00:00</c:v>
                </c:pt>
                <c:pt idx="366">
                  <c:v>2020/4/9 6:00:00</c:v>
                </c:pt>
                <c:pt idx="367">
                  <c:v>2020/4/9 7:00:00</c:v>
                </c:pt>
                <c:pt idx="368">
                  <c:v>2020/4/9 8:00:00</c:v>
                </c:pt>
                <c:pt idx="369">
                  <c:v>2020/4/9 9:00:00</c:v>
                </c:pt>
                <c:pt idx="370">
                  <c:v>2020/4/9 10:00:00</c:v>
                </c:pt>
                <c:pt idx="371">
                  <c:v>2020/4/9 11:00:00</c:v>
                </c:pt>
                <c:pt idx="372">
                  <c:v>2020/4/9 12:00:00</c:v>
                </c:pt>
                <c:pt idx="373">
                  <c:v>2020/4/9 13:00:00</c:v>
                </c:pt>
                <c:pt idx="374">
                  <c:v>2020/4/9 14:00:00</c:v>
                </c:pt>
                <c:pt idx="375">
                  <c:v>2020/4/9 15:00:00</c:v>
                </c:pt>
                <c:pt idx="376">
                  <c:v>2020/4/9 16:00:00</c:v>
                </c:pt>
                <c:pt idx="377">
                  <c:v>2020/4/9 17:00:00</c:v>
                </c:pt>
                <c:pt idx="378">
                  <c:v>2020/4/9 18:00:00</c:v>
                </c:pt>
                <c:pt idx="379">
                  <c:v>2020/4/9 19:00:00</c:v>
                </c:pt>
                <c:pt idx="380">
                  <c:v>2020/4/9 20:00:00</c:v>
                </c:pt>
                <c:pt idx="381">
                  <c:v>2020/4/9 21:00:00</c:v>
                </c:pt>
                <c:pt idx="382">
                  <c:v>2020/4/9 22:00:00</c:v>
                </c:pt>
                <c:pt idx="383">
                  <c:v>2020/4/9 23:00:00</c:v>
                </c:pt>
                <c:pt idx="384">
                  <c:v>2020/4/10 0:00:00</c:v>
                </c:pt>
                <c:pt idx="385">
                  <c:v>2020/4/10 1:00:00</c:v>
                </c:pt>
                <c:pt idx="386">
                  <c:v>2020/4/10 2:00:00</c:v>
                </c:pt>
                <c:pt idx="387">
                  <c:v>2020/4/10 3:00:00</c:v>
                </c:pt>
                <c:pt idx="388">
                  <c:v>2020/4/10 4:00:00</c:v>
                </c:pt>
                <c:pt idx="389">
                  <c:v>2020/4/10 5:00:00</c:v>
                </c:pt>
                <c:pt idx="390">
                  <c:v>2020/4/10 6:00:00</c:v>
                </c:pt>
                <c:pt idx="391">
                  <c:v>2020/4/10 7:00:00</c:v>
                </c:pt>
                <c:pt idx="392">
                  <c:v>2020/4/10 8:00:00</c:v>
                </c:pt>
                <c:pt idx="393">
                  <c:v>2020/4/10 9:00:00</c:v>
                </c:pt>
                <c:pt idx="394">
                  <c:v>2020/4/10 10:00:00</c:v>
                </c:pt>
                <c:pt idx="395">
                  <c:v>2020/4/10 11:00:00</c:v>
                </c:pt>
                <c:pt idx="396">
                  <c:v>2020/4/10 12:00:00</c:v>
                </c:pt>
                <c:pt idx="397">
                  <c:v>2020/4/10 13:00:00</c:v>
                </c:pt>
                <c:pt idx="398">
                  <c:v>2020/4/10 14:00:00</c:v>
                </c:pt>
                <c:pt idx="399">
                  <c:v>2020/4/10 15:00:00</c:v>
                </c:pt>
                <c:pt idx="400">
                  <c:v>2020/4/10 16:00:00</c:v>
                </c:pt>
                <c:pt idx="401">
                  <c:v>2020/4/10 17:00:00</c:v>
                </c:pt>
                <c:pt idx="402">
                  <c:v>2020/4/10 18:00:00</c:v>
                </c:pt>
                <c:pt idx="403">
                  <c:v>2020/4/10 19:00:00</c:v>
                </c:pt>
                <c:pt idx="404">
                  <c:v>2020/4/10 20:00:00</c:v>
                </c:pt>
                <c:pt idx="405">
                  <c:v>2020/4/10 21:00:00</c:v>
                </c:pt>
                <c:pt idx="406">
                  <c:v>2020/4/10 22:00:00</c:v>
                </c:pt>
                <c:pt idx="407">
                  <c:v>2020/4/10 23:00:00</c:v>
                </c:pt>
                <c:pt idx="408">
                  <c:v>2020/4/11 0:00:00</c:v>
                </c:pt>
                <c:pt idx="409">
                  <c:v>2020/4/11 1:00:00</c:v>
                </c:pt>
                <c:pt idx="410">
                  <c:v>2020/4/11 2:00:00</c:v>
                </c:pt>
                <c:pt idx="411">
                  <c:v>2020/4/11 3:00:00</c:v>
                </c:pt>
                <c:pt idx="412">
                  <c:v>2020/4/11 4:00:00</c:v>
                </c:pt>
                <c:pt idx="413">
                  <c:v>2020/4/11 5:00:00</c:v>
                </c:pt>
                <c:pt idx="414">
                  <c:v>2020/4/11 6:00:00</c:v>
                </c:pt>
                <c:pt idx="415">
                  <c:v>2020/4/11 7:00:00</c:v>
                </c:pt>
                <c:pt idx="416">
                  <c:v>2020/4/11 8:00:00</c:v>
                </c:pt>
                <c:pt idx="417">
                  <c:v>2020/4/11 9:00:00</c:v>
                </c:pt>
                <c:pt idx="418">
                  <c:v>2020/4/11 10:00:00</c:v>
                </c:pt>
                <c:pt idx="419">
                  <c:v>2020/4/11 11:00:00</c:v>
                </c:pt>
                <c:pt idx="420">
                  <c:v>2020/4/11 12:00:00</c:v>
                </c:pt>
                <c:pt idx="421">
                  <c:v>2020/4/11 13:00:00</c:v>
                </c:pt>
                <c:pt idx="422">
                  <c:v>2020/4/11 14:00:00</c:v>
                </c:pt>
                <c:pt idx="423">
                  <c:v>2020/4/11 15:00:00</c:v>
                </c:pt>
                <c:pt idx="424">
                  <c:v>2020/4/11 16:00:00</c:v>
                </c:pt>
                <c:pt idx="425">
                  <c:v>2020/4/11 17:00:00</c:v>
                </c:pt>
                <c:pt idx="426">
                  <c:v>2020/4/11 18:00:00</c:v>
                </c:pt>
                <c:pt idx="427">
                  <c:v>2020/4/11 19:00:00</c:v>
                </c:pt>
                <c:pt idx="428">
                  <c:v>2020/4/11 20:00:00</c:v>
                </c:pt>
                <c:pt idx="429">
                  <c:v>2020/4/11 21:00:00</c:v>
                </c:pt>
                <c:pt idx="430">
                  <c:v>2020/4/11 22:00:00</c:v>
                </c:pt>
                <c:pt idx="431">
                  <c:v>2020/4/11 23:00:00</c:v>
                </c:pt>
                <c:pt idx="432">
                  <c:v>2020/4/12 0:00:00</c:v>
                </c:pt>
                <c:pt idx="433">
                  <c:v>2020/4/12 1:00:00</c:v>
                </c:pt>
                <c:pt idx="434">
                  <c:v>2020/4/12 2:00:00</c:v>
                </c:pt>
                <c:pt idx="435">
                  <c:v>2020/4/12 3:00:00</c:v>
                </c:pt>
                <c:pt idx="436">
                  <c:v>2020/4/12 4:00:00</c:v>
                </c:pt>
                <c:pt idx="437">
                  <c:v>2020/4/12 5:00:00</c:v>
                </c:pt>
                <c:pt idx="438">
                  <c:v>2020/4/12 6:00:00</c:v>
                </c:pt>
                <c:pt idx="439">
                  <c:v>2020/4/12 7:00:00</c:v>
                </c:pt>
                <c:pt idx="440">
                  <c:v>2020/4/12 8:00:00</c:v>
                </c:pt>
                <c:pt idx="441">
                  <c:v>2020/4/12 9:00:00</c:v>
                </c:pt>
                <c:pt idx="442">
                  <c:v>2020/4/12 10:00:00</c:v>
                </c:pt>
                <c:pt idx="443">
                  <c:v>2020/4/12 11:00:00</c:v>
                </c:pt>
                <c:pt idx="444">
                  <c:v>2020/4/12 12:00:00</c:v>
                </c:pt>
                <c:pt idx="445">
                  <c:v>2020/4/12 13:00:00</c:v>
                </c:pt>
                <c:pt idx="446">
                  <c:v>2020/4/12 14:00:00</c:v>
                </c:pt>
                <c:pt idx="447">
                  <c:v>2020/4/12 15:00:00</c:v>
                </c:pt>
                <c:pt idx="448">
                  <c:v>2020/4/12 16:00:00</c:v>
                </c:pt>
                <c:pt idx="449">
                  <c:v>2020/4/12 17:00:00</c:v>
                </c:pt>
                <c:pt idx="450">
                  <c:v>2020/4/12 18:00:00</c:v>
                </c:pt>
                <c:pt idx="451">
                  <c:v>2020/4/12 19:00:00</c:v>
                </c:pt>
                <c:pt idx="452">
                  <c:v>2020/4/12 20:00:00</c:v>
                </c:pt>
                <c:pt idx="453">
                  <c:v>2020/4/12 21:00:00</c:v>
                </c:pt>
                <c:pt idx="454">
                  <c:v>2020/4/12 22:00:00</c:v>
                </c:pt>
                <c:pt idx="455">
                  <c:v>2020/4/12 23:00:00</c:v>
                </c:pt>
                <c:pt idx="456">
                  <c:v>2020/4/13 0:00:00</c:v>
                </c:pt>
                <c:pt idx="457">
                  <c:v>2020/4/13 1:00:00</c:v>
                </c:pt>
                <c:pt idx="458">
                  <c:v>2020/4/13 2:00:00</c:v>
                </c:pt>
                <c:pt idx="459">
                  <c:v>2020/4/13 3:00:00</c:v>
                </c:pt>
                <c:pt idx="460">
                  <c:v>2020/4/13 4:00:00</c:v>
                </c:pt>
                <c:pt idx="461">
                  <c:v>2020/4/13 5:00:00</c:v>
                </c:pt>
                <c:pt idx="462">
                  <c:v>2020/4/13 6:00:00</c:v>
                </c:pt>
                <c:pt idx="463">
                  <c:v>2020/4/13 7:00:00</c:v>
                </c:pt>
                <c:pt idx="464">
                  <c:v>2020/4/13 8:00:00</c:v>
                </c:pt>
                <c:pt idx="465">
                  <c:v>2020/4/13 9:00:00</c:v>
                </c:pt>
                <c:pt idx="466">
                  <c:v>2020/4/13 10:00:00</c:v>
                </c:pt>
                <c:pt idx="467">
                  <c:v>2020/4/13 11:00:00</c:v>
                </c:pt>
                <c:pt idx="468">
                  <c:v>2020/4/13 12:00:00</c:v>
                </c:pt>
                <c:pt idx="469">
                  <c:v>2020/4/13 13:00:00</c:v>
                </c:pt>
                <c:pt idx="470">
                  <c:v>2020/4/13 14:00:00</c:v>
                </c:pt>
                <c:pt idx="471">
                  <c:v>2020/4/13 15:00:00</c:v>
                </c:pt>
                <c:pt idx="472">
                  <c:v>2020/4/13 16:00:00</c:v>
                </c:pt>
                <c:pt idx="473">
                  <c:v>2020/4/13 17:00:00</c:v>
                </c:pt>
                <c:pt idx="474">
                  <c:v>2020/4/13 18:00:00</c:v>
                </c:pt>
                <c:pt idx="475">
                  <c:v>2020/4/13 19:00:00</c:v>
                </c:pt>
                <c:pt idx="476">
                  <c:v>2020/4/13 20:00:00</c:v>
                </c:pt>
                <c:pt idx="477">
                  <c:v>2020/4/13 21:00:00</c:v>
                </c:pt>
                <c:pt idx="478">
                  <c:v>2020/4/13 22:00:00</c:v>
                </c:pt>
                <c:pt idx="479">
                  <c:v>2020/4/13 23:00:00</c:v>
                </c:pt>
                <c:pt idx="480">
                  <c:v>2020/4/14 0:00:00</c:v>
                </c:pt>
                <c:pt idx="481">
                  <c:v>2020/4/14 1:00:00</c:v>
                </c:pt>
                <c:pt idx="482">
                  <c:v>2020/4/14 2:00:00</c:v>
                </c:pt>
                <c:pt idx="483">
                  <c:v>2020/4/14 3:00:00</c:v>
                </c:pt>
                <c:pt idx="484">
                  <c:v>2020/4/14 4:00:00</c:v>
                </c:pt>
                <c:pt idx="485">
                  <c:v>2020/4/14 5:00:00</c:v>
                </c:pt>
                <c:pt idx="486">
                  <c:v>2020/4/14 6:00:00</c:v>
                </c:pt>
                <c:pt idx="487">
                  <c:v>2020/4/14 7:00:00</c:v>
                </c:pt>
                <c:pt idx="488">
                  <c:v>2020/4/14 8:00:00</c:v>
                </c:pt>
                <c:pt idx="489">
                  <c:v>2020/4/14 9:00:00</c:v>
                </c:pt>
                <c:pt idx="490">
                  <c:v>2020/4/14 10:00:00</c:v>
                </c:pt>
                <c:pt idx="491">
                  <c:v>2020/4/14 11:00:00</c:v>
                </c:pt>
                <c:pt idx="492">
                  <c:v>2020/4/14 12:00:00</c:v>
                </c:pt>
                <c:pt idx="493">
                  <c:v>2020/4/14 13:00:00</c:v>
                </c:pt>
                <c:pt idx="494">
                  <c:v>2020/4/14 14:00:00</c:v>
                </c:pt>
                <c:pt idx="495">
                  <c:v>2020/4/14 15:00:00</c:v>
                </c:pt>
                <c:pt idx="496">
                  <c:v>2020/4/14 16:00:00</c:v>
                </c:pt>
                <c:pt idx="497">
                  <c:v>2020/4/14 17:00:00</c:v>
                </c:pt>
                <c:pt idx="498">
                  <c:v>2020/4/14 18:00:00</c:v>
                </c:pt>
                <c:pt idx="499">
                  <c:v>2020/4/14 19:00:00</c:v>
                </c:pt>
                <c:pt idx="500">
                  <c:v>2020/4/14 20:00:00</c:v>
                </c:pt>
                <c:pt idx="501">
                  <c:v>2020/4/14 21:00:00</c:v>
                </c:pt>
                <c:pt idx="502">
                  <c:v>2020/4/14 22:00:00</c:v>
                </c:pt>
                <c:pt idx="503">
                  <c:v>2020/4/14 23:00:00</c:v>
                </c:pt>
                <c:pt idx="504">
                  <c:v>2020/4/15 0:00:00</c:v>
                </c:pt>
                <c:pt idx="505">
                  <c:v>2020/4/15 1:00:00</c:v>
                </c:pt>
                <c:pt idx="506">
                  <c:v>2020/4/15 2:00:00</c:v>
                </c:pt>
                <c:pt idx="507">
                  <c:v>2020/4/15 3:00:00</c:v>
                </c:pt>
                <c:pt idx="508">
                  <c:v>2020/4/15 4:00:00</c:v>
                </c:pt>
                <c:pt idx="509">
                  <c:v>2020/4/15 5:00:00</c:v>
                </c:pt>
                <c:pt idx="510">
                  <c:v>2020/4/15 6:00:00</c:v>
                </c:pt>
                <c:pt idx="511">
                  <c:v>2020/4/15 7:00:00</c:v>
                </c:pt>
                <c:pt idx="512">
                  <c:v>2020/4/15 8:00:00</c:v>
                </c:pt>
                <c:pt idx="513">
                  <c:v>2020/4/15 9:00:00</c:v>
                </c:pt>
                <c:pt idx="514">
                  <c:v>2020/4/15 10:00:00</c:v>
                </c:pt>
                <c:pt idx="515">
                  <c:v>2020/4/15 11:00:00</c:v>
                </c:pt>
                <c:pt idx="516">
                  <c:v>2020/4/15 12:00:00</c:v>
                </c:pt>
                <c:pt idx="517">
                  <c:v>2020/4/15 13:00:00</c:v>
                </c:pt>
                <c:pt idx="518">
                  <c:v>2020/4/15 14:00:00</c:v>
                </c:pt>
                <c:pt idx="519">
                  <c:v>2020/4/15 15:00:00</c:v>
                </c:pt>
                <c:pt idx="520">
                  <c:v>2020/4/15 16:00:00</c:v>
                </c:pt>
                <c:pt idx="521">
                  <c:v>2020/4/15 17:00:00</c:v>
                </c:pt>
                <c:pt idx="522">
                  <c:v>2020/4/15 18:00:00</c:v>
                </c:pt>
                <c:pt idx="523">
                  <c:v>2020/4/15 19:00:00</c:v>
                </c:pt>
                <c:pt idx="524">
                  <c:v>2020/4/15 20:00:00</c:v>
                </c:pt>
                <c:pt idx="525">
                  <c:v>2020/4/15 21:00:00</c:v>
                </c:pt>
                <c:pt idx="526">
                  <c:v>2020/4/15 22:00:00</c:v>
                </c:pt>
                <c:pt idx="527">
                  <c:v>2020/4/15 23:00:00</c:v>
                </c:pt>
                <c:pt idx="528">
                  <c:v>2020/4/16 0:00:00</c:v>
                </c:pt>
                <c:pt idx="529">
                  <c:v>2020/4/16 1:00:00</c:v>
                </c:pt>
                <c:pt idx="530">
                  <c:v>2020/4/16 2:00:00</c:v>
                </c:pt>
                <c:pt idx="531">
                  <c:v>2020/4/16 3:00:00</c:v>
                </c:pt>
                <c:pt idx="532">
                  <c:v>2020/4/16 4:00:00</c:v>
                </c:pt>
                <c:pt idx="533">
                  <c:v>2020/4/16 5:00:00</c:v>
                </c:pt>
                <c:pt idx="534">
                  <c:v>2020/4/16 6:00:00</c:v>
                </c:pt>
                <c:pt idx="535">
                  <c:v>2020/4/16 7:00:00</c:v>
                </c:pt>
                <c:pt idx="536">
                  <c:v>2020/4/16 8:00:00</c:v>
                </c:pt>
                <c:pt idx="537">
                  <c:v>2020/4/16 9:00:00</c:v>
                </c:pt>
                <c:pt idx="538">
                  <c:v>2020/4/16 10:00:00</c:v>
                </c:pt>
                <c:pt idx="539">
                  <c:v>2020/4/16 11:00:00</c:v>
                </c:pt>
                <c:pt idx="540">
                  <c:v>2020/4/16 12:00:00</c:v>
                </c:pt>
                <c:pt idx="541">
                  <c:v>2020/4/16 13:00:00</c:v>
                </c:pt>
                <c:pt idx="542">
                  <c:v>2020/4/16 14:00:00</c:v>
                </c:pt>
                <c:pt idx="543">
                  <c:v>2020/4/16 15:00:00</c:v>
                </c:pt>
                <c:pt idx="544">
                  <c:v>2020/4/16 16:00:00</c:v>
                </c:pt>
                <c:pt idx="545">
                  <c:v>2020/4/16 17:00:00</c:v>
                </c:pt>
                <c:pt idx="546">
                  <c:v>2020/4/16 18:00:00</c:v>
                </c:pt>
                <c:pt idx="547">
                  <c:v>2020/4/16 19:00:00</c:v>
                </c:pt>
                <c:pt idx="548">
                  <c:v>2020/4/16 20:00:00</c:v>
                </c:pt>
                <c:pt idx="549">
                  <c:v>2020/4/16 21:00:00</c:v>
                </c:pt>
                <c:pt idx="550">
                  <c:v>2020/4/16 22:00:00</c:v>
                </c:pt>
                <c:pt idx="551">
                  <c:v>2020/4/16 23:00:00</c:v>
                </c:pt>
                <c:pt idx="552">
                  <c:v>2020/4/17 0:00:00</c:v>
                </c:pt>
                <c:pt idx="553">
                  <c:v>2020/4/17 1:00:00</c:v>
                </c:pt>
                <c:pt idx="554">
                  <c:v>2020/4/17 2:00:00</c:v>
                </c:pt>
                <c:pt idx="555">
                  <c:v>2020/4/17 3:00:00</c:v>
                </c:pt>
                <c:pt idx="556">
                  <c:v>2020/4/17 4:00:00</c:v>
                </c:pt>
                <c:pt idx="557">
                  <c:v>2020/4/17 5:00:00</c:v>
                </c:pt>
                <c:pt idx="558">
                  <c:v>2020/4/17 6:00:00</c:v>
                </c:pt>
                <c:pt idx="559">
                  <c:v>2020/4/17 7:00:00</c:v>
                </c:pt>
                <c:pt idx="560">
                  <c:v>2020/4/17 8:00:00</c:v>
                </c:pt>
                <c:pt idx="561">
                  <c:v>2020/4/17 9:00:00</c:v>
                </c:pt>
                <c:pt idx="562">
                  <c:v>2020/4/17 10:00:00</c:v>
                </c:pt>
                <c:pt idx="563">
                  <c:v>2020/4/17 11:00:00</c:v>
                </c:pt>
                <c:pt idx="564">
                  <c:v>2020/4/17 12:00:00</c:v>
                </c:pt>
                <c:pt idx="565">
                  <c:v>2020/4/17 13:00:00</c:v>
                </c:pt>
                <c:pt idx="566">
                  <c:v>2020/4/17 14:00:00</c:v>
                </c:pt>
                <c:pt idx="567">
                  <c:v>2020/4/17 15:00:00</c:v>
                </c:pt>
                <c:pt idx="568">
                  <c:v>2020/4/17 16:00:00</c:v>
                </c:pt>
                <c:pt idx="569">
                  <c:v>2020/4/17 17:00:00</c:v>
                </c:pt>
                <c:pt idx="570">
                  <c:v>2020/4/17 18:00:00</c:v>
                </c:pt>
                <c:pt idx="571">
                  <c:v>2020/4/17 19:00:00</c:v>
                </c:pt>
                <c:pt idx="572">
                  <c:v>2020/4/17 20:00:00</c:v>
                </c:pt>
                <c:pt idx="573">
                  <c:v>2020/4/17 21:00:00</c:v>
                </c:pt>
                <c:pt idx="574">
                  <c:v>2020/4/17 22:00:00</c:v>
                </c:pt>
                <c:pt idx="575">
                  <c:v>2020/4/17 23:00:00</c:v>
                </c:pt>
                <c:pt idx="576">
                  <c:v>2020/4/18 0:00:00</c:v>
                </c:pt>
                <c:pt idx="577">
                  <c:v>2020/4/18 1:00:00</c:v>
                </c:pt>
                <c:pt idx="578">
                  <c:v>2020/4/18 2:00:00</c:v>
                </c:pt>
                <c:pt idx="579">
                  <c:v>2020/4/18 3:00:00</c:v>
                </c:pt>
                <c:pt idx="580">
                  <c:v>2020/4/18 4:00:00</c:v>
                </c:pt>
                <c:pt idx="581">
                  <c:v>2020/4/18 5:00:00</c:v>
                </c:pt>
                <c:pt idx="582">
                  <c:v>2020/4/18 6:00:00</c:v>
                </c:pt>
                <c:pt idx="583">
                  <c:v>2020/4/18 7:00:00</c:v>
                </c:pt>
                <c:pt idx="584">
                  <c:v>2020/4/18 8:00:00</c:v>
                </c:pt>
                <c:pt idx="585">
                  <c:v>2020/4/18 9:00:00</c:v>
                </c:pt>
                <c:pt idx="586">
                  <c:v>2020/4/18 10:00:00</c:v>
                </c:pt>
                <c:pt idx="587">
                  <c:v>2020/4/18 11:00:00</c:v>
                </c:pt>
                <c:pt idx="588">
                  <c:v>2020/4/18 12:00:00</c:v>
                </c:pt>
                <c:pt idx="589">
                  <c:v>2020/4/18 13:00:00</c:v>
                </c:pt>
                <c:pt idx="590">
                  <c:v>2020/4/18 14:00:00</c:v>
                </c:pt>
                <c:pt idx="591">
                  <c:v>2020/4/18 15:00:00</c:v>
                </c:pt>
                <c:pt idx="592">
                  <c:v>2020/4/18 16:00:00</c:v>
                </c:pt>
                <c:pt idx="593">
                  <c:v>2020/4/18 17:00:00</c:v>
                </c:pt>
                <c:pt idx="594">
                  <c:v>2020/4/18 18:00:00</c:v>
                </c:pt>
                <c:pt idx="595">
                  <c:v>2020/4/18 19:00:00</c:v>
                </c:pt>
                <c:pt idx="596">
                  <c:v>2020/4/18 20:00:00</c:v>
                </c:pt>
                <c:pt idx="597">
                  <c:v>2020/4/18 21:00:00</c:v>
                </c:pt>
                <c:pt idx="598">
                  <c:v>2020/4/18 22:00:00</c:v>
                </c:pt>
                <c:pt idx="599">
                  <c:v>2020/4/18 23:00:00</c:v>
                </c:pt>
                <c:pt idx="600">
                  <c:v>2020/4/19 0:00:00</c:v>
                </c:pt>
                <c:pt idx="601">
                  <c:v>2020/4/19 1:00:00</c:v>
                </c:pt>
                <c:pt idx="602">
                  <c:v>2020/4/19 2:00:00</c:v>
                </c:pt>
                <c:pt idx="603">
                  <c:v>2020/4/19 3:00:00</c:v>
                </c:pt>
                <c:pt idx="604">
                  <c:v>2020/4/19 4:00:00</c:v>
                </c:pt>
                <c:pt idx="605">
                  <c:v>2020/4/19 5:00:00</c:v>
                </c:pt>
                <c:pt idx="606">
                  <c:v>2020/4/19 6:00:00</c:v>
                </c:pt>
                <c:pt idx="607">
                  <c:v>2020/4/19 7:00:00</c:v>
                </c:pt>
                <c:pt idx="608">
                  <c:v>2020/4/19 8:00:00</c:v>
                </c:pt>
                <c:pt idx="609">
                  <c:v>2020/4/19 9:00:00</c:v>
                </c:pt>
                <c:pt idx="610">
                  <c:v>2020/4/19 10:00:00</c:v>
                </c:pt>
                <c:pt idx="611">
                  <c:v>2020/4/19 11:00:00</c:v>
                </c:pt>
                <c:pt idx="612">
                  <c:v>2020/4/19 12:00:00</c:v>
                </c:pt>
                <c:pt idx="613">
                  <c:v>2020/4/19 13:00:00</c:v>
                </c:pt>
                <c:pt idx="614">
                  <c:v>2020/4/19 14:00:00</c:v>
                </c:pt>
                <c:pt idx="615">
                  <c:v>2020/4/19 15:00:00</c:v>
                </c:pt>
                <c:pt idx="616">
                  <c:v>2020/4/19 16:00:00</c:v>
                </c:pt>
                <c:pt idx="617">
                  <c:v>2020/4/19 17:00:00</c:v>
                </c:pt>
                <c:pt idx="618">
                  <c:v>2020/4/19 18:00:00</c:v>
                </c:pt>
                <c:pt idx="619">
                  <c:v>2020/4/19 19:00:00</c:v>
                </c:pt>
                <c:pt idx="620">
                  <c:v>2020/4/19 20:00:00</c:v>
                </c:pt>
                <c:pt idx="621">
                  <c:v>2020/4/19 21:00:00</c:v>
                </c:pt>
                <c:pt idx="622">
                  <c:v>2020/4/19 22:00:00</c:v>
                </c:pt>
                <c:pt idx="623">
                  <c:v>2020/4/19 23:00:00</c:v>
                </c:pt>
                <c:pt idx="624">
                  <c:v>2020/4/20 0:00:00</c:v>
                </c:pt>
                <c:pt idx="625">
                  <c:v>2020/4/20 1:00:00</c:v>
                </c:pt>
                <c:pt idx="626">
                  <c:v>2020/4/20 2:00:00</c:v>
                </c:pt>
                <c:pt idx="627">
                  <c:v>2020/4/20 3:00:00</c:v>
                </c:pt>
                <c:pt idx="628">
                  <c:v>2020/4/20 4:00:00</c:v>
                </c:pt>
                <c:pt idx="629">
                  <c:v>2020/4/20 5:00:00</c:v>
                </c:pt>
                <c:pt idx="630">
                  <c:v>2020/4/20 6:00:00</c:v>
                </c:pt>
                <c:pt idx="631">
                  <c:v>2020/4/20 7:00:00</c:v>
                </c:pt>
                <c:pt idx="632">
                  <c:v>2020/4/20 8:00:00</c:v>
                </c:pt>
                <c:pt idx="633">
                  <c:v>2020/4/20 9:00:00</c:v>
                </c:pt>
                <c:pt idx="634">
                  <c:v>2020/4/20 10:00:00</c:v>
                </c:pt>
                <c:pt idx="635">
                  <c:v>2020/4/20 11:00:00</c:v>
                </c:pt>
                <c:pt idx="636">
                  <c:v>2020/4/20 12:00:00</c:v>
                </c:pt>
                <c:pt idx="637">
                  <c:v>2020/4/20 13:00:00</c:v>
                </c:pt>
                <c:pt idx="638">
                  <c:v>2020/4/20 14:00:00</c:v>
                </c:pt>
                <c:pt idx="639">
                  <c:v>2020/4/20 15:00:00</c:v>
                </c:pt>
                <c:pt idx="640">
                  <c:v>2020/4/20 16:00:00</c:v>
                </c:pt>
                <c:pt idx="641">
                  <c:v>2020/4/20 17:00:00</c:v>
                </c:pt>
                <c:pt idx="642">
                  <c:v>2020/4/20 18:00:00</c:v>
                </c:pt>
                <c:pt idx="643">
                  <c:v>2020/4/20 19:00:00</c:v>
                </c:pt>
                <c:pt idx="644">
                  <c:v>2020/4/20 20:00:00</c:v>
                </c:pt>
                <c:pt idx="645">
                  <c:v>2020/4/20 21:00:00</c:v>
                </c:pt>
                <c:pt idx="646">
                  <c:v>2020/4/20 22:00:00</c:v>
                </c:pt>
                <c:pt idx="647">
                  <c:v>2020/4/20 23:00:00</c:v>
                </c:pt>
                <c:pt idx="648">
                  <c:v>2020/4/21 0:00:00</c:v>
                </c:pt>
                <c:pt idx="649">
                  <c:v>2020/4/21 1:00:00</c:v>
                </c:pt>
                <c:pt idx="650">
                  <c:v>2020/4/21 2:00:00</c:v>
                </c:pt>
                <c:pt idx="651">
                  <c:v>2020/4/21 3:00:00</c:v>
                </c:pt>
                <c:pt idx="652">
                  <c:v>2020/4/21 4:00:00</c:v>
                </c:pt>
                <c:pt idx="653">
                  <c:v>2020/4/21 5:00:00</c:v>
                </c:pt>
                <c:pt idx="654">
                  <c:v>2020/4/21 6:00:00</c:v>
                </c:pt>
                <c:pt idx="655">
                  <c:v>2020/4/21 7:00:00</c:v>
                </c:pt>
                <c:pt idx="656">
                  <c:v>2020/4/21 8:00:00</c:v>
                </c:pt>
                <c:pt idx="657">
                  <c:v>2020/4/21 9:00:00</c:v>
                </c:pt>
                <c:pt idx="658">
                  <c:v>2020/4/21 10:00:00</c:v>
                </c:pt>
                <c:pt idx="659">
                  <c:v>2020/4/21 11:00:00</c:v>
                </c:pt>
                <c:pt idx="660">
                  <c:v>2020/4/21 12:00:00</c:v>
                </c:pt>
                <c:pt idx="661">
                  <c:v>2020/4/21 13:00:00</c:v>
                </c:pt>
                <c:pt idx="662">
                  <c:v>2020/4/21 14:00:00</c:v>
                </c:pt>
                <c:pt idx="663">
                  <c:v>2020/4/21 15:00:00</c:v>
                </c:pt>
                <c:pt idx="664">
                  <c:v>2020/4/21 16:00:00</c:v>
                </c:pt>
                <c:pt idx="665">
                  <c:v>2020/4/21 17:00:00</c:v>
                </c:pt>
                <c:pt idx="666">
                  <c:v>2020/4/21 18:00:00</c:v>
                </c:pt>
                <c:pt idx="667">
                  <c:v>2020/4/21 19:00:00</c:v>
                </c:pt>
                <c:pt idx="668">
                  <c:v>2020/4/21 20:00:00</c:v>
                </c:pt>
                <c:pt idx="669">
                  <c:v>2020/4/21 21:00:00</c:v>
                </c:pt>
                <c:pt idx="670">
                  <c:v>2020/4/21 22:00:00</c:v>
                </c:pt>
                <c:pt idx="671">
                  <c:v>2020/4/21 23:00:00</c:v>
                </c:pt>
                <c:pt idx="672">
                  <c:v>2020/4/22 0:00:00</c:v>
                </c:pt>
                <c:pt idx="673">
                  <c:v>2020/4/22 1:00:00</c:v>
                </c:pt>
                <c:pt idx="674">
                  <c:v>2020/4/22 2:00:00</c:v>
                </c:pt>
                <c:pt idx="675">
                  <c:v>2020/4/22 3:00:00</c:v>
                </c:pt>
                <c:pt idx="676">
                  <c:v>2020/4/22 4:00:00</c:v>
                </c:pt>
                <c:pt idx="677">
                  <c:v>2020/4/22 5:00:00</c:v>
                </c:pt>
                <c:pt idx="678">
                  <c:v>2020/4/22 6:00:00</c:v>
                </c:pt>
                <c:pt idx="679">
                  <c:v>2020/4/22 7:00:00</c:v>
                </c:pt>
                <c:pt idx="680">
                  <c:v>2020/4/22 8:00:00</c:v>
                </c:pt>
                <c:pt idx="681">
                  <c:v>2020/4/22 9:00:00</c:v>
                </c:pt>
                <c:pt idx="682">
                  <c:v>2020/4/22 10:00:00</c:v>
                </c:pt>
                <c:pt idx="683">
                  <c:v>2020/4/22 11:00:00</c:v>
                </c:pt>
                <c:pt idx="684">
                  <c:v>2020/4/22 12:00:00</c:v>
                </c:pt>
                <c:pt idx="685">
                  <c:v>2020/4/22 13:00:00</c:v>
                </c:pt>
                <c:pt idx="686">
                  <c:v>2020/4/22 14:00:00</c:v>
                </c:pt>
                <c:pt idx="687">
                  <c:v>2020/4/22 15:00:00</c:v>
                </c:pt>
                <c:pt idx="688">
                  <c:v>2020/4/22 16:00:00</c:v>
                </c:pt>
                <c:pt idx="689">
                  <c:v>2020/4/22 17:00:00</c:v>
                </c:pt>
                <c:pt idx="690">
                  <c:v>2020/4/22 18:00:00</c:v>
                </c:pt>
                <c:pt idx="691">
                  <c:v>2020/4/22 19:00:00</c:v>
                </c:pt>
                <c:pt idx="692">
                  <c:v>2020/4/22 20:00:00</c:v>
                </c:pt>
                <c:pt idx="693">
                  <c:v>2020/4/22 21:00:00</c:v>
                </c:pt>
                <c:pt idx="694">
                  <c:v>2020/4/22 22:00:00</c:v>
                </c:pt>
                <c:pt idx="695">
                  <c:v>2020/4/22 23:00:00</c:v>
                </c:pt>
                <c:pt idx="696">
                  <c:v>2020/4/23 0:00:00</c:v>
                </c:pt>
                <c:pt idx="697">
                  <c:v>2020/4/23 1:00:00</c:v>
                </c:pt>
                <c:pt idx="698">
                  <c:v>2020/4/23 2:00:00</c:v>
                </c:pt>
                <c:pt idx="699">
                  <c:v>2020/4/23 3:00:00</c:v>
                </c:pt>
                <c:pt idx="700">
                  <c:v>2020/4/23 4:00:00</c:v>
                </c:pt>
                <c:pt idx="701">
                  <c:v>2020/4/23 5:00:00</c:v>
                </c:pt>
                <c:pt idx="702">
                  <c:v>2020/4/23 6:00:00</c:v>
                </c:pt>
                <c:pt idx="703">
                  <c:v>2020/4/23 7:00:00</c:v>
                </c:pt>
                <c:pt idx="704">
                  <c:v>2020/4/23 8:00:00</c:v>
                </c:pt>
                <c:pt idx="705">
                  <c:v>2020/4/23 9:00:00</c:v>
                </c:pt>
                <c:pt idx="706">
                  <c:v>2020/4/23 10:00:00</c:v>
                </c:pt>
                <c:pt idx="707">
                  <c:v>2020/4/23 11:00:00</c:v>
                </c:pt>
                <c:pt idx="708">
                  <c:v>2020/4/23 12:00:00</c:v>
                </c:pt>
                <c:pt idx="709">
                  <c:v>2020/4/23 13:00:00</c:v>
                </c:pt>
                <c:pt idx="710">
                  <c:v>2020/4/23 14:00:00</c:v>
                </c:pt>
                <c:pt idx="711">
                  <c:v>2020/4/23 15:00:00</c:v>
                </c:pt>
                <c:pt idx="712">
                  <c:v>2020/4/23 16:00:00</c:v>
                </c:pt>
                <c:pt idx="713">
                  <c:v>2020/4/23 17:00:00</c:v>
                </c:pt>
                <c:pt idx="714">
                  <c:v>2020/4/23 18:00:00</c:v>
                </c:pt>
                <c:pt idx="715">
                  <c:v>2020/4/23 19:00:00</c:v>
                </c:pt>
                <c:pt idx="716">
                  <c:v>2020/4/23 20:00:00</c:v>
                </c:pt>
                <c:pt idx="717">
                  <c:v>2020/4/23 21:00:00</c:v>
                </c:pt>
                <c:pt idx="718">
                  <c:v>2020/4/23 22:00:00</c:v>
                </c:pt>
                <c:pt idx="719">
                  <c:v>2020/4/23 23:00:00</c:v>
                </c:pt>
                <c:pt idx="720">
                  <c:v>2020/4/24 0:00:00</c:v>
                </c:pt>
                <c:pt idx="721">
                  <c:v>2020/4/24 1:00:00</c:v>
                </c:pt>
                <c:pt idx="722">
                  <c:v>2020/4/24 2:00:00</c:v>
                </c:pt>
                <c:pt idx="723">
                  <c:v>2020/4/24 3:00:00</c:v>
                </c:pt>
                <c:pt idx="724">
                  <c:v>2020/4/24 4:00:00</c:v>
                </c:pt>
                <c:pt idx="725">
                  <c:v>2020/4/24 5:00:00</c:v>
                </c:pt>
                <c:pt idx="726">
                  <c:v>2020/4/24 6:00:00</c:v>
                </c:pt>
                <c:pt idx="727">
                  <c:v>2020/4/24 7:00:00</c:v>
                </c:pt>
                <c:pt idx="728">
                  <c:v>2020/4/24 8:00:00</c:v>
                </c:pt>
                <c:pt idx="729">
                  <c:v>2020/4/24 9:00:00</c:v>
                </c:pt>
                <c:pt idx="730">
                  <c:v>2020/4/24 10:00:00</c:v>
                </c:pt>
                <c:pt idx="731">
                  <c:v>2020/4/24 11:00:00</c:v>
                </c:pt>
                <c:pt idx="732">
                  <c:v>2020/4/24 12:00:00</c:v>
                </c:pt>
                <c:pt idx="733">
                  <c:v>2020/4/24 13:00:00</c:v>
                </c:pt>
                <c:pt idx="734">
                  <c:v>2020/4/24 14:00:00</c:v>
                </c:pt>
                <c:pt idx="735">
                  <c:v>2020/4/24 15:00:00</c:v>
                </c:pt>
                <c:pt idx="736">
                  <c:v>2020/4/24 16:00:00</c:v>
                </c:pt>
                <c:pt idx="737">
                  <c:v>2020/4/24 17:00:00</c:v>
                </c:pt>
                <c:pt idx="738">
                  <c:v>2020/4/24 18:00:00</c:v>
                </c:pt>
                <c:pt idx="739">
                  <c:v>2020/4/24 19:00:00</c:v>
                </c:pt>
                <c:pt idx="740">
                  <c:v>2020/4/24 20:00:00</c:v>
                </c:pt>
                <c:pt idx="741">
                  <c:v>2020/4/24 21:00:00</c:v>
                </c:pt>
                <c:pt idx="742">
                  <c:v>2020/4/24 22:00:00</c:v>
                </c:pt>
                <c:pt idx="743">
                  <c:v>2020/4/24 23:00:00</c:v>
                </c:pt>
                <c:pt idx="744">
                  <c:v>2020/4/25 0:00:00</c:v>
                </c:pt>
                <c:pt idx="745">
                  <c:v>2020/4/25 1:00:00</c:v>
                </c:pt>
                <c:pt idx="746">
                  <c:v>2020/4/25 2:00:00</c:v>
                </c:pt>
                <c:pt idx="747">
                  <c:v>2020/4/25 3:00:00</c:v>
                </c:pt>
                <c:pt idx="748">
                  <c:v>2020/4/25 4:00:00</c:v>
                </c:pt>
                <c:pt idx="749">
                  <c:v>2020/4/25 5:00:00</c:v>
                </c:pt>
                <c:pt idx="750">
                  <c:v>2020/4/25 6:00:00</c:v>
                </c:pt>
                <c:pt idx="751">
                  <c:v>2020/4/25 7:00:00</c:v>
                </c:pt>
                <c:pt idx="752">
                  <c:v>2020/4/25 8:00:00</c:v>
                </c:pt>
                <c:pt idx="753">
                  <c:v>2020/4/25 9:00:00</c:v>
                </c:pt>
                <c:pt idx="754">
                  <c:v>2020/4/25 10:00:00</c:v>
                </c:pt>
                <c:pt idx="755">
                  <c:v>2020/4/25 11:00:00</c:v>
                </c:pt>
                <c:pt idx="756">
                  <c:v>2020/4/25 12:00:00</c:v>
                </c:pt>
                <c:pt idx="757">
                  <c:v>2020/4/25 13:00:00</c:v>
                </c:pt>
                <c:pt idx="758">
                  <c:v>2020/4/25 14:00:00</c:v>
                </c:pt>
                <c:pt idx="759">
                  <c:v>2020/4/25 15:00:00</c:v>
                </c:pt>
                <c:pt idx="760">
                  <c:v>2020/4/25 16:00:00</c:v>
                </c:pt>
                <c:pt idx="761">
                  <c:v>2020/4/25 17:00:00</c:v>
                </c:pt>
                <c:pt idx="762">
                  <c:v>2020/4/25 18:00:00</c:v>
                </c:pt>
                <c:pt idx="763">
                  <c:v>2020/4/25 19:00:00</c:v>
                </c:pt>
                <c:pt idx="764">
                  <c:v>2020/4/25 20:00:00</c:v>
                </c:pt>
                <c:pt idx="765">
                  <c:v>2020/4/25 21:00:00</c:v>
                </c:pt>
                <c:pt idx="766">
                  <c:v>2020/4/25 22:00:00</c:v>
                </c:pt>
                <c:pt idx="767">
                  <c:v>2020/4/25 23:00:00</c:v>
                </c:pt>
                <c:pt idx="768">
                  <c:v>2020/4/26 0:00:00</c:v>
                </c:pt>
                <c:pt idx="769">
                  <c:v>2020/4/26 1:00:00</c:v>
                </c:pt>
                <c:pt idx="770">
                  <c:v>2020/4/26 2:00:00</c:v>
                </c:pt>
                <c:pt idx="771">
                  <c:v>2020/4/26 3:00:00</c:v>
                </c:pt>
                <c:pt idx="772">
                  <c:v>2020/4/26 4:00:00</c:v>
                </c:pt>
                <c:pt idx="773">
                  <c:v>2020/4/26 5:00:00</c:v>
                </c:pt>
                <c:pt idx="774">
                  <c:v>2020/4/26 6:00:00</c:v>
                </c:pt>
                <c:pt idx="775">
                  <c:v>2020/4/26 7:00:00</c:v>
                </c:pt>
                <c:pt idx="776">
                  <c:v>2020/4/26 8:00:00</c:v>
                </c:pt>
                <c:pt idx="777">
                  <c:v>2020/4/26 9:00:00</c:v>
                </c:pt>
                <c:pt idx="778">
                  <c:v>2020/4/26 10:00:00</c:v>
                </c:pt>
                <c:pt idx="779">
                  <c:v>2020/4/26 11:00:00</c:v>
                </c:pt>
                <c:pt idx="780">
                  <c:v>2020/4/26 12:00:00</c:v>
                </c:pt>
                <c:pt idx="781">
                  <c:v>2020/4/26 13:00:00</c:v>
                </c:pt>
                <c:pt idx="782">
                  <c:v>2020/4/26 14:00:00</c:v>
                </c:pt>
                <c:pt idx="783">
                  <c:v>2020/4/26 15:00:00</c:v>
                </c:pt>
                <c:pt idx="784">
                  <c:v>2020/4/26 16:00:00</c:v>
                </c:pt>
                <c:pt idx="785">
                  <c:v>2020/4/26 17:00:00</c:v>
                </c:pt>
                <c:pt idx="786">
                  <c:v>2020/4/26 18:00:00</c:v>
                </c:pt>
                <c:pt idx="787">
                  <c:v>2020/4/26 19:00:00</c:v>
                </c:pt>
                <c:pt idx="788">
                  <c:v>2020/4/26 20:00:00</c:v>
                </c:pt>
                <c:pt idx="789">
                  <c:v>2020/4/26 21:00:00</c:v>
                </c:pt>
                <c:pt idx="790">
                  <c:v>2020/4/26 22:00:00</c:v>
                </c:pt>
                <c:pt idx="791">
                  <c:v>2020/4/26 23:00:00</c:v>
                </c:pt>
                <c:pt idx="792">
                  <c:v>2020/4/27 0:00:00</c:v>
                </c:pt>
                <c:pt idx="793">
                  <c:v>2020/4/27 1:00:00</c:v>
                </c:pt>
                <c:pt idx="794">
                  <c:v>2020/4/27 2:00:00</c:v>
                </c:pt>
                <c:pt idx="795">
                  <c:v>2020/4/27 3:00:00</c:v>
                </c:pt>
                <c:pt idx="796">
                  <c:v>2020/4/27 4:00:00</c:v>
                </c:pt>
                <c:pt idx="797">
                  <c:v>2020/4/27 5:00:00</c:v>
                </c:pt>
                <c:pt idx="798">
                  <c:v>2020/4/27 6:00:00</c:v>
                </c:pt>
                <c:pt idx="799">
                  <c:v>2020/4/27 7:00:00</c:v>
                </c:pt>
                <c:pt idx="800">
                  <c:v>2020/4/27 8:00:00</c:v>
                </c:pt>
                <c:pt idx="801">
                  <c:v>2020/4/27 9:00:00</c:v>
                </c:pt>
                <c:pt idx="802">
                  <c:v>2020/4/27 10:00:00</c:v>
                </c:pt>
                <c:pt idx="803">
                  <c:v>2020/4/27 11:00:00</c:v>
                </c:pt>
                <c:pt idx="804">
                  <c:v>2020/4/27 12:00:00</c:v>
                </c:pt>
                <c:pt idx="805">
                  <c:v>2020/4/27 13:00:00</c:v>
                </c:pt>
                <c:pt idx="806">
                  <c:v>2020/4/27 14:00:00</c:v>
                </c:pt>
                <c:pt idx="807">
                  <c:v>2020/4/27 15:00:00</c:v>
                </c:pt>
                <c:pt idx="808">
                  <c:v>2020/4/27 16:00:00</c:v>
                </c:pt>
                <c:pt idx="809">
                  <c:v>2020/4/27 17:00:00</c:v>
                </c:pt>
                <c:pt idx="810">
                  <c:v>2020/4/27 18:00:00</c:v>
                </c:pt>
                <c:pt idx="811">
                  <c:v>2020/4/27 19:00:00</c:v>
                </c:pt>
                <c:pt idx="812">
                  <c:v>2020/4/27 20:00:00</c:v>
                </c:pt>
                <c:pt idx="813">
                  <c:v>2020/4/27 21:00:00</c:v>
                </c:pt>
                <c:pt idx="814">
                  <c:v>2020/4/27 22:00:00</c:v>
                </c:pt>
                <c:pt idx="815">
                  <c:v>2020/4/27 23:00:00</c:v>
                </c:pt>
                <c:pt idx="816">
                  <c:v>2020/4/28 0:00:00</c:v>
                </c:pt>
                <c:pt idx="817">
                  <c:v>2020/4/28 1:00:00</c:v>
                </c:pt>
                <c:pt idx="818">
                  <c:v>2020/4/28 2:00:00</c:v>
                </c:pt>
                <c:pt idx="819">
                  <c:v>2020/4/28 3:00:00</c:v>
                </c:pt>
                <c:pt idx="820">
                  <c:v>2020/4/28 4:00:00</c:v>
                </c:pt>
                <c:pt idx="821">
                  <c:v>2020/4/28 5:00:00</c:v>
                </c:pt>
                <c:pt idx="822">
                  <c:v>2020/4/28 6:00:00</c:v>
                </c:pt>
                <c:pt idx="823">
                  <c:v>2020/4/28 7:00:00</c:v>
                </c:pt>
                <c:pt idx="824">
                  <c:v>2020/4/28 8:00:00</c:v>
                </c:pt>
                <c:pt idx="825">
                  <c:v>2020/4/28 9:00:00</c:v>
                </c:pt>
                <c:pt idx="826">
                  <c:v>2020/4/28 10:00:00</c:v>
                </c:pt>
                <c:pt idx="827">
                  <c:v>2020/4/28 11:00:00</c:v>
                </c:pt>
                <c:pt idx="828">
                  <c:v>2020/4/28 12:00:00</c:v>
                </c:pt>
                <c:pt idx="829">
                  <c:v>2020/4/28 13:00:00</c:v>
                </c:pt>
                <c:pt idx="830">
                  <c:v>2020/4/28 14:00:00</c:v>
                </c:pt>
                <c:pt idx="831">
                  <c:v>2020/4/28 15:00:00</c:v>
                </c:pt>
                <c:pt idx="832">
                  <c:v>2020/4/28 16:00:00</c:v>
                </c:pt>
                <c:pt idx="833">
                  <c:v>2020/4/28 17:00:00</c:v>
                </c:pt>
                <c:pt idx="834">
                  <c:v>2020/4/28 18:00:00</c:v>
                </c:pt>
                <c:pt idx="835">
                  <c:v>2020/4/28 19:00:00</c:v>
                </c:pt>
                <c:pt idx="836">
                  <c:v>2020/4/28 20:00:00</c:v>
                </c:pt>
                <c:pt idx="837">
                  <c:v>2020/4/28 21:00:00</c:v>
                </c:pt>
                <c:pt idx="838">
                  <c:v>2020/4/28 22:00:00</c:v>
                </c:pt>
                <c:pt idx="839">
                  <c:v>2020/4/28 23:00:00</c:v>
                </c:pt>
                <c:pt idx="840">
                  <c:v>2020/4/29 0:00:00</c:v>
                </c:pt>
                <c:pt idx="841">
                  <c:v>2020/4/29 1:00:00</c:v>
                </c:pt>
                <c:pt idx="842">
                  <c:v>2020/4/29 2:00:00</c:v>
                </c:pt>
                <c:pt idx="843">
                  <c:v>2020/4/29 3:00:00</c:v>
                </c:pt>
                <c:pt idx="844">
                  <c:v>2020/4/29 4:00:00</c:v>
                </c:pt>
                <c:pt idx="845">
                  <c:v>2020/4/29 5:00:00</c:v>
                </c:pt>
                <c:pt idx="846">
                  <c:v>2020/4/29 6:00:00</c:v>
                </c:pt>
                <c:pt idx="847">
                  <c:v>2020/4/29 7:00:00</c:v>
                </c:pt>
                <c:pt idx="848">
                  <c:v>2020/4/29 8:00:00</c:v>
                </c:pt>
                <c:pt idx="849">
                  <c:v>2020/4/29 9:00:00</c:v>
                </c:pt>
                <c:pt idx="850">
                  <c:v>2020/4/29 10:00:00</c:v>
                </c:pt>
                <c:pt idx="851">
                  <c:v>2020/4/29 11:00:00</c:v>
                </c:pt>
                <c:pt idx="852">
                  <c:v>2020/4/29 12:00:00</c:v>
                </c:pt>
                <c:pt idx="853">
                  <c:v>2020/4/29 13:00:00</c:v>
                </c:pt>
                <c:pt idx="854">
                  <c:v>2020/4/29 14:00:00</c:v>
                </c:pt>
                <c:pt idx="855">
                  <c:v>2020/4/29 15:00:00</c:v>
                </c:pt>
                <c:pt idx="856">
                  <c:v>2020/4/29 16:00:00</c:v>
                </c:pt>
                <c:pt idx="857">
                  <c:v>2020/4/29 17:00:00</c:v>
                </c:pt>
                <c:pt idx="858">
                  <c:v>2020/4/29 18:00:00</c:v>
                </c:pt>
                <c:pt idx="859">
                  <c:v>2020/4/29 19:00:00</c:v>
                </c:pt>
                <c:pt idx="860">
                  <c:v>2020/4/29 20:00:00</c:v>
                </c:pt>
                <c:pt idx="861">
                  <c:v>2020/4/29 21:00:00</c:v>
                </c:pt>
                <c:pt idx="862">
                  <c:v>2020/4/29 22:00:00</c:v>
                </c:pt>
                <c:pt idx="863">
                  <c:v>2020/4/29 23:00:00</c:v>
                </c:pt>
                <c:pt idx="864">
                  <c:v>2020/4/30 0:00:00</c:v>
                </c:pt>
                <c:pt idx="865">
                  <c:v>2020/4/30 1:00:00</c:v>
                </c:pt>
                <c:pt idx="866">
                  <c:v>2020/4/30 2:00:00</c:v>
                </c:pt>
                <c:pt idx="867">
                  <c:v>2020/4/30 3:00:00</c:v>
                </c:pt>
                <c:pt idx="868">
                  <c:v>2020/4/30 4:00:00</c:v>
                </c:pt>
                <c:pt idx="869">
                  <c:v>2020/4/30 5:00:00</c:v>
                </c:pt>
                <c:pt idx="870">
                  <c:v>2020/4/30 6:00:00</c:v>
                </c:pt>
                <c:pt idx="871">
                  <c:v>2020/4/30 7:00:00</c:v>
                </c:pt>
                <c:pt idx="872">
                  <c:v>2020/4/30 8:00:00</c:v>
                </c:pt>
                <c:pt idx="873">
                  <c:v>2020/4/30 9:00:00</c:v>
                </c:pt>
                <c:pt idx="874">
                  <c:v>2020/4/30 10:00:00</c:v>
                </c:pt>
                <c:pt idx="875">
                  <c:v>2020/4/30 11:00:00</c:v>
                </c:pt>
                <c:pt idx="876">
                  <c:v>2020/4/30 12:00:00</c:v>
                </c:pt>
                <c:pt idx="877">
                  <c:v>2020/4/30 13:00:00</c:v>
                </c:pt>
                <c:pt idx="878">
                  <c:v>2020/4/30 14:00:00</c:v>
                </c:pt>
                <c:pt idx="879">
                  <c:v>2020/4/30 15:00:00</c:v>
                </c:pt>
                <c:pt idx="880">
                  <c:v>2020/4/30 16:00:00</c:v>
                </c:pt>
                <c:pt idx="881">
                  <c:v>2020/4/30 17:00:00</c:v>
                </c:pt>
                <c:pt idx="882">
                  <c:v>2020/4/30 18:00:00</c:v>
                </c:pt>
                <c:pt idx="883">
                  <c:v>2020/4/30 19:00:00</c:v>
                </c:pt>
                <c:pt idx="884">
                  <c:v>2020/4/30 20:00:00</c:v>
                </c:pt>
                <c:pt idx="885">
                  <c:v>2020/4/30 21:00:00</c:v>
                </c:pt>
                <c:pt idx="886">
                  <c:v>2020/4/30 22:00:00</c:v>
                </c:pt>
                <c:pt idx="887">
                  <c:v>2020/4/30 23:00:00</c:v>
                </c:pt>
              </c:strCache>
            </c:strRef>
          </c:xVal>
          <c:yVal>
            <c:numRef>
              <c:f>'RATING CURVE'!$D$2:$D$889</c:f>
              <c:numCache>
                <c:formatCode>0.00</c:formatCode>
                <c:ptCount val="888"/>
                <c:pt idx="0">
                  <c:v>375.46693899999997</c:v>
                </c:pt>
                <c:pt idx="1">
                  <c:v>375.490814</c:v>
                </c:pt>
                <c:pt idx="2">
                  <c:v>375.39531399999998</c:v>
                </c:pt>
                <c:pt idx="3">
                  <c:v>375.41918899999996</c:v>
                </c:pt>
                <c:pt idx="4">
                  <c:v>375.41918899999996</c:v>
                </c:pt>
                <c:pt idx="5">
                  <c:v>375.44306399999999</c:v>
                </c:pt>
                <c:pt idx="6">
                  <c:v>375.44306399999999</c:v>
                </c:pt>
                <c:pt idx="7">
                  <c:v>375.39531399999998</c:v>
                </c:pt>
                <c:pt idx="8">
                  <c:v>375.44306399999999</c:v>
                </c:pt>
                <c:pt idx="9">
                  <c:v>375.39531399999998</c:v>
                </c:pt>
                <c:pt idx="10">
                  <c:v>375.37143899999995</c:v>
                </c:pt>
                <c:pt idx="11">
                  <c:v>375.44306399999999</c:v>
                </c:pt>
                <c:pt idx="12">
                  <c:v>375.44306399999999</c:v>
                </c:pt>
                <c:pt idx="13">
                  <c:v>375.46693899999997</c:v>
                </c:pt>
                <c:pt idx="14">
                  <c:v>375.46693899999997</c:v>
                </c:pt>
                <c:pt idx="15">
                  <c:v>375.46693899999997</c:v>
                </c:pt>
                <c:pt idx="16">
                  <c:v>375.46693899999997</c:v>
                </c:pt>
                <c:pt idx="17">
                  <c:v>375.41918899999996</c:v>
                </c:pt>
                <c:pt idx="18">
                  <c:v>375.39531399999998</c:v>
                </c:pt>
                <c:pt idx="19">
                  <c:v>375.37143899999995</c:v>
                </c:pt>
                <c:pt idx="20">
                  <c:v>375.44306399999999</c:v>
                </c:pt>
                <c:pt idx="21">
                  <c:v>375.37143899999995</c:v>
                </c:pt>
                <c:pt idx="22">
                  <c:v>375.41918899999996</c:v>
                </c:pt>
                <c:pt idx="23">
                  <c:v>375.34756399999998</c:v>
                </c:pt>
                <c:pt idx="24">
                  <c:v>375.34756399999998</c:v>
                </c:pt>
                <c:pt idx="25">
                  <c:v>375.37143899999995</c:v>
                </c:pt>
                <c:pt idx="26">
                  <c:v>375.37143899999995</c:v>
                </c:pt>
                <c:pt idx="27">
                  <c:v>375.34756399999998</c:v>
                </c:pt>
                <c:pt idx="28">
                  <c:v>375.37143899999995</c:v>
                </c:pt>
                <c:pt idx="29">
                  <c:v>375.41918899999996</c:v>
                </c:pt>
                <c:pt idx="30">
                  <c:v>375.37143899999995</c:v>
                </c:pt>
                <c:pt idx="31">
                  <c:v>375.39531399999998</c:v>
                </c:pt>
                <c:pt idx="32">
                  <c:v>375.37143899999995</c:v>
                </c:pt>
                <c:pt idx="33">
                  <c:v>375.39531399999998</c:v>
                </c:pt>
                <c:pt idx="34">
                  <c:v>375.37143899999995</c:v>
                </c:pt>
                <c:pt idx="35">
                  <c:v>375.490814</c:v>
                </c:pt>
                <c:pt idx="36">
                  <c:v>375.37143899999995</c:v>
                </c:pt>
                <c:pt idx="37">
                  <c:v>375.41918899999996</c:v>
                </c:pt>
                <c:pt idx="38">
                  <c:v>375.37143899999995</c:v>
                </c:pt>
                <c:pt idx="39">
                  <c:v>375.37143899999995</c:v>
                </c:pt>
                <c:pt idx="40">
                  <c:v>375.41918899999996</c:v>
                </c:pt>
                <c:pt idx="41">
                  <c:v>375.41918899999996</c:v>
                </c:pt>
                <c:pt idx="42">
                  <c:v>375.37143899999995</c:v>
                </c:pt>
                <c:pt idx="43">
                  <c:v>375.39531399999998</c:v>
                </c:pt>
                <c:pt idx="44">
                  <c:v>375.44306399999999</c:v>
                </c:pt>
                <c:pt idx="45">
                  <c:v>375.39531399999998</c:v>
                </c:pt>
                <c:pt idx="46">
                  <c:v>375.41918899999996</c:v>
                </c:pt>
                <c:pt idx="47">
                  <c:v>375.39531399999998</c:v>
                </c:pt>
                <c:pt idx="48">
                  <c:v>375.39531399999998</c:v>
                </c:pt>
                <c:pt idx="49">
                  <c:v>375.34756399999998</c:v>
                </c:pt>
                <c:pt idx="50">
                  <c:v>375.44306399999999</c:v>
                </c:pt>
                <c:pt idx="51">
                  <c:v>375.41918899999996</c:v>
                </c:pt>
                <c:pt idx="52">
                  <c:v>375.44306399999999</c:v>
                </c:pt>
                <c:pt idx="53">
                  <c:v>375.39531399999998</c:v>
                </c:pt>
                <c:pt idx="54">
                  <c:v>375.44306399999999</c:v>
                </c:pt>
                <c:pt idx="55">
                  <c:v>375.39531399999998</c:v>
                </c:pt>
                <c:pt idx="56">
                  <c:v>375.39531399999998</c:v>
                </c:pt>
                <c:pt idx="57">
                  <c:v>375.39531399999998</c:v>
                </c:pt>
                <c:pt idx="58">
                  <c:v>375.44306399999999</c:v>
                </c:pt>
                <c:pt idx="59">
                  <c:v>375.41918899999996</c:v>
                </c:pt>
                <c:pt idx="60">
                  <c:v>375.39531399999998</c:v>
                </c:pt>
                <c:pt idx="61">
                  <c:v>375.39531399999998</c:v>
                </c:pt>
                <c:pt idx="62">
                  <c:v>375.46693899999997</c:v>
                </c:pt>
                <c:pt idx="63">
                  <c:v>375.44306399999999</c:v>
                </c:pt>
                <c:pt idx="64">
                  <c:v>375.39531399999998</c:v>
                </c:pt>
                <c:pt idx="65">
                  <c:v>375.490814</c:v>
                </c:pt>
                <c:pt idx="66">
                  <c:v>375.39531399999998</c:v>
                </c:pt>
                <c:pt idx="67">
                  <c:v>375.41918899999996</c:v>
                </c:pt>
                <c:pt idx="68">
                  <c:v>375.39531399999998</c:v>
                </c:pt>
                <c:pt idx="69">
                  <c:v>375.46693899999997</c:v>
                </c:pt>
                <c:pt idx="70">
                  <c:v>375.44306399999999</c:v>
                </c:pt>
                <c:pt idx="71">
                  <c:v>375.44306399999999</c:v>
                </c:pt>
                <c:pt idx="72">
                  <c:v>375.39531399999998</c:v>
                </c:pt>
                <c:pt idx="73">
                  <c:v>375.37143899999995</c:v>
                </c:pt>
                <c:pt idx="74">
                  <c:v>375.44306399999999</c:v>
                </c:pt>
                <c:pt idx="75">
                  <c:v>375.44306399999999</c:v>
                </c:pt>
                <c:pt idx="76">
                  <c:v>375.44306399999999</c:v>
                </c:pt>
                <c:pt idx="77">
                  <c:v>375.41918899999996</c:v>
                </c:pt>
                <c:pt idx="78">
                  <c:v>375.37143899999995</c:v>
                </c:pt>
                <c:pt idx="79">
                  <c:v>375.41918899999996</c:v>
                </c:pt>
                <c:pt idx="80">
                  <c:v>375.44306399999999</c:v>
                </c:pt>
                <c:pt idx="81">
                  <c:v>375.44306399999999</c:v>
                </c:pt>
                <c:pt idx="82">
                  <c:v>375.490814</c:v>
                </c:pt>
                <c:pt idx="83">
                  <c:v>375.490814</c:v>
                </c:pt>
                <c:pt idx="84">
                  <c:v>375.44306399999999</c:v>
                </c:pt>
                <c:pt idx="85">
                  <c:v>375.51468899999998</c:v>
                </c:pt>
                <c:pt idx="86">
                  <c:v>375.51468899999998</c:v>
                </c:pt>
                <c:pt idx="87">
                  <c:v>375.490814</c:v>
                </c:pt>
                <c:pt idx="88">
                  <c:v>375.44306399999999</c:v>
                </c:pt>
                <c:pt idx="89">
                  <c:v>375.46693899999997</c:v>
                </c:pt>
                <c:pt idx="90">
                  <c:v>375.44306399999999</c:v>
                </c:pt>
                <c:pt idx="91">
                  <c:v>375.490814</c:v>
                </c:pt>
                <c:pt idx="92">
                  <c:v>375.41918899999996</c:v>
                </c:pt>
                <c:pt idx="93">
                  <c:v>375.41918899999996</c:v>
                </c:pt>
                <c:pt idx="94">
                  <c:v>375.46693899999997</c:v>
                </c:pt>
                <c:pt idx="95">
                  <c:v>375.44306399999999</c:v>
                </c:pt>
                <c:pt idx="96">
                  <c:v>375.44306399999999</c:v>
                </c:pt>
                <c:pt idx="97">
                  <c:v>375.46693899999997</c:v>
                </c:pt>
                <c:pt idx="98">
                  <c:v>375.44306399999999</c:v>
                </c:pt>
                <c:pt idx="99">
                  <c:v>375.41918899999996</c:v>
                </c:pt>
                <c:pt idx="100">
                  <c:v>375.39531399999998</c:v>
                </c:pt>
                <c:pt idx="101">
                  <c:v>375.41918899999996</c:v>
                </c:pt>
                <c:pt idx="102">
                  <c:v>375.44306399999999</c:v>
                </c:pt>
                <c:pt idx="103">
                  <c:v>375.490814</c:v>
                </c:pt>
                <c:pt idx="104">
                  <c:v>375.39531399999998</c:v>
                </c:pt>
                <c:pt idx="105">
                  <c:v>375.37143899999995</c:v>
                </c:pt>
                <c:pt idx="106">
                  <c:v>375.46693899999997</c:v>
                </c:pt>
                <c:pt idx="107">
                  <c:v>375.39531399999998</c:v>
                </c:pt>
                <c:pt idx="108">
                  <c:v>375.490814</c:v>
                </c:pt>
                <c:pt idx="109">
                  <c:v>375.490814</c:v>
                </c:pt>
                <c:pt idx="110">
                  <c:v>375.51468899999998</c:v>
                </c:pt>
                <c:pt idx="111">
                  <c:v>375.490814</c:v>
                </c:pt>
                <c:pt idx="112">
                  <c:v>375.41918899999996</c:v>
                </c:pt>
                <c:pt idx="113">
                  <c:v>375.46693899999997</c:v>
                </c:pt>
                <c:pt idx="114">
                  <c:v>375.490814</c:v>
                </c:pt>
                <c:pt idx="115">
                  <c:v>375.39531399999998</c:v>
                </c:pt>
                <c:pt idx="116">
                  <c:v>375.46693899999997</c:v>
                </c:pt>
                <c:pt idx="117">
                  <c:v>375.39531399999998</c:v>
                </c:pt>
                <c:pt idx="118">
                  <c:v>375.44306399999999</c:v>
                </c:pt>
                <c:pt idx="119">
                  <c:v>375.41918899999996</c:v>
                </c:pt>
                <c:pt idx="120">
                  <c:v>375.44306399999999</c:v>
                </c:pt>
                <c:pt idx="121">
                  <c:v>375.37143899999995</c:v>
                </c:pt>
                <c:pt idx="122">
                  <c:v>375.39531399999998</c:v>
                </c:pt>
                <c:pt idx="123">
                  <c:v>375.37143899999995</c:v>
                </c:pt>
                <c:pt idx="124">
                  <c:v>375.37143899999995</c:v>
                </c:pt>
                <c:pt idx="125">
                  <c:v>375.41918899999996</c:v>
                </c:pt>
                <c:pt idx="126">
                  <c:v>375.39531399999998</c:v>
                </c:pt>
                <c:pt idx="127">
                  <c:v>375.41918899999996</c:v>
                </c:pt>
                <c:pt idx="128">
                  <c:v>375.34756399999998</c:v>
                </c:pt>
                <c:pt idx="129">
                  <c:v>375.41918899999996</c:v>
                </c:pt>
                <c:pt idx="130">
                  <c:v>375.37143899999995</c:v>
                </c:pt>
                <c:pt idx="131">
                  <c:v>375.41918899999996</c:v>
                </c:pt>
                <c:pt idx="132">
                  <c:v>375.39531399999998</c:v>
                </c:pt>
                <c:pt idx="133">
                  <c:v>375.44306399999999</c:v>
                </c:pt>
                <c:pt idx="134">
                  <c:v>375.490814</c:v>
                </c:pt>
                <c:pt idx="135">
                  <c:v>375.39531399999998</c:v>
                </c:pt>
                <c:pt idx="136">
                  <c:v>375.46693899999997</c:v>
                </c:pt>
                <c:pt idx="137">
                  <c:v>375.44306399999999</c:v>
                </c:pt>
                <c:pt idx="138">
                  <c:v>375.44306399999999</c:v>
                </c:pt>
                <c:pt idx="139">
                  <c:v>375.44306399999999</c:v>
                </c:pt>
                <c:pt idx="140">
                  <c:v>375.29981399999997</c:v>
                </c:pt>
                <c:pt idx="141">
                  <c:v>375.41918899999996</c:v>
                </c:pt>
                <c:pt idx="142">
                  <c:v>375.41918899999996</c:v>
                </c:pt>
                <c:pt idx="143">
                  <c:v>375.44306399999999</c:v>
                </c:pt>
                <c:pt idx="144">
                  <c:v>375.39531399999998</c:v>
                </c:pt>
                <c:pt idx="145">
                  <c:v>375.37143899999995</c:v>
                </c:pt>
                <c:pt idx="146">
                  <c:v>375.37143899999995</c:v>
                </c:pt>
                <c:pt idx="147">
                  <c:v>375.34756399999998</c:v>
                </c:pt>
                <c:pt idx="148">
                  <c:v>375.41918899999996</c:v>
                </c:pt>
                <c:pt idx="149">
                  <c:v>375.323689</c:v>
                </c:pt>
                <c:pt idx="150">
                  <c:v>375.39531399999998</c:v>
                </c:pt>
                <c:pt idx="151">
                  <c:v>375.39531399999998</c:v>
                </c:pt>
                <c:pt idx="152">
                  <c:v>375.37143899999995</c:v>
                </c:pt>
                <c:pt idx="153">
                  <c:v>375.39531399999998</c:v>
                </c:pt>
                <c:pt idx="154">
                  <c:v>375.39531399999998</c:v>
                </c:pt>
                <c:pt idx="155">
                  <c:v>375.37143899999995</c:v>
                </c:pt>
                <c:pt idx="156">
                  <c:v>375.46693899999997</c:v>
                </c:pt>
                <c:pt idx="157">
                  <c:v>375.46693899999997</c:v>
                </c:pt>
                <c:pt idx="158">
                  <c:v>375.37143899999995</c:v>
                </c:pt>
                <c:pt idx="159">
                  <c:v>375.44306399999999</c:v>
                </c:pt>
                <c:pt idx="160">
                  <c:v>375.39531399999998</c:v>
                </c:pt>
                <c:pt idx="161">
                  <c:v>375.46693899999997</c:v>
                </c:pt>
                <c:pt idx="162">
                  <c:v>375.41918899999996</c:v>
                </c:pt>
                <c:pt idx="163">
                  <c:v>375.46693899999997</c:v>
                </c:pt>
                <c:pt idx="164">
                  <c:v>375.39531399999998</c:v>
                </c:pt>
                <c:pt idx="165">
                  <c:v>375.41918899999996</c:v>
                </c:pt>
                <c:pt idx="166">
                  <c:v>375.39531399999998</c:v>
                </c:pt>
                <c:pt idx="167">
                  <c:v>375.44306399999999</c:v>
                </c:pt>
                <c:pt idx="168">
                  <c:v>375.39531399999998</c:v>
                </c:pt>
                <c:pt idx="169">
                  <c:v>375.34756399999998</c:v>
                </c:pt>
                <c:pt idx="170">
                  <c:v>375.41918899999996</c:v>
                </c:pt>
                <c:pt idx="171">
                  <c:v>375.41918899999996</c:v>
                </c:pt>
                <c:pt idx="172">
                  <c:v>375.39531399999998</c:v>
                </c:pt>
                <c:pt idx="173">
                  <c:v>375.34756399999998</c:v>
                </c:pt>
                <c:pt idx="174">
                  <c:v>375.34756399999998</c:v>
                </c:pt>
                <c:pt idx="175">
                  <c:v>375.34756399999998</c:v>
                </c:pt>
                <c:pt idx="176">
                  <c:v>375.37143899999995</c:v>
                </c:pt>
                <c:pt idx="177">
                  <c:v>375.41918899999996</c:v>
                </c:pt>
                <c:pt idx="178">
                  <c:v>375.39531399999998</c:v>
                </c:pt>
                <c:pt idx="179">
                  <c:v>375.44306399999999</c:v>
                </c:pt>
                <c:pt idx="180">
                  <c:v>375.44306399999999</c:v>
                </c:pt>
                <c:pt idx="181">
                  <c:v>375.41918899999996</c:v>
                </c:pt>
                <c:pt idx="182">
                  <c:v>375.46693899999997</c:v>
                </c:pt>
                <c:pt idx="183">
                  <c:v>375.41918899999996</c:v>
                </c:pt>
                <c:pt idx="184">
                  <c:v>375.39531399999998</c:v>
                </c:pt>
                <c:pt idx="185">
                  <c:v>375.41918899999996</c:v>
                </c:pt>
                <c:pt idx="186">
                  <c:v>375.39531399999998</c:v>
                </c:pt>
                <c:pt idx="187">
                  <c:v>375.44306399999999</c:v>
                </c:pt>
                <c:pt idx="188">
                  <c:v>375.39531399999998</c:v>
                </c:pt>
                <c:pt idx="189">
                  <c:v>375.41918899999996</c:v>
                </c:pt>
                <c:pt idx="190">
                  <c:v>375.41918899999996</c:v>
                </c:pt>
                <c:pt idx="191">
                  <c:v>375.44306399999999</c:v>
                </c:pt>
                <c:pt idx="192">
                  <c:v>375.39531399999998</c:v>
                </c:pt>
                <c:pt idx="193">
                  <c:v>375.53856399999995</c:v>
                </c:pt>
                <c:pt idx="194">
                  <c:v>375.34756399999998</c:v>
                </c:pt>
                <c:pt idx="195">
                  <c:v>375.41918899999996</c:v>
                </c:pt>
                <c:pt idx="196">
                  <c:v>375.34756399999998</c:v>
                </c:pt>
                <c:pt idx="197">
                  <c:v>375.323689</c:v>
                </c:pt>
                <c:pt idx="198">
                  <c:v>375.34756399999998</c:v>
                </c:pt>
                <c:pt idx="199">
                  <c:v>375.37143899999995</c:v>
                </c:pt>
                <c:pt idx="200">
                  <c:v>375.41918899999996</c:v>
                </c:pt>
                <c:pt idx="201">
                  <c:v>375.41918899999996</c:v>
                </c:pt>
                <c:pt idx="202">
                  <c:v>375.41918899999996</c:v>
                </c:pt>
                <c:pt idx="203">
                  <c:v>375.46693899999997</c:v>
                </c:pt>
                <c:pt idx="204">
                  <c:v>375.37143899999995</c:v>
                </c:pt>
                <c:pt idx="205">
                  <c:v>375.41918899999996</c:v>
                </c:pt>
                <c:pt idx="206">
                  <c:v>375.44306399999999</c:v>
                </c:pt>
                <c:pt idx="207">
                  <c:v>375.37143899999995</c:v>
                </c:pt>
                <c:pt idx="208">
                  <c:v>375.37143899999995</c:v>
                </c:pt>
                <c:pt idx="209">
                  <c:v>375.39531399999998</c:v>
                </c:pt>
                <c:pt idx="210">
                  <c:v>375.37143899999995</c:v>
                </c:pt>
                <c:pt idx="211">
                  <c:v>375.34756399999998</c:v>
                </c:pt>
                <c:pt idx="212">
                  <c:v>375.44306399999999</c:v>
                </c:pt>
                <c:pt idx="213">
                  <c:v>375.37143899999995</c:v>
                </c:pt>
                <c:pt idx="214">
                  <c:v>375.44306399999999</c:v>
                </c:pt>
                <c:pt idx="215">
                  <c:v>375.323689</c:v>
                </c:pt>
                <c:pt idx="216">
                  <c:v>375.34756399999998</c:v>
                </c:pt>
                <c:pt idx="217">
                  <c:v>375.41918899999996</c:v>
                </c:pt>
                <c:pt idx="218">
                  <c:v>375.37143899999995</c:v>
                </c:pt>
                <c:pt idx="219">
                  <c:v>375.34756399999998</c:v>
                </c:pt>
                <c:pt idx="220">
                  <c:v>375.39531399999998</c:v>
                </c:pt>
                <c:pt idx="221">
                  <c:v>375.39531399999998</c:v>
                </c:pt>
                <c:pt idx="222">
                  <c:v>375.34756399999998</c:v>
                </c:pt>
                <c:pt idx="223">
                  <c:v>375.39531399999998</c:v>
                </c:pt>
                <c:pt idx="224">
                  <c:v>375.37143899999995</c:v>
                </c:pt>
                <c:pt idx="225">
                  <c:v>375.34756399999998</c:v>
                </c:pt>
                <c:pt idx="226">
                  <c:v>375.34756399999998</c:v>
                </c:pt>
                <c:pt idx="227">
                  <c:v>375.34756399999998</c:v>
                </c:pt>
                <c:pt idx="228">
                  <c:v>375.41918899999996</c:v>
                </c:pt>
                <c:pt idx="229">
                  <c:v>375.41918899999996</c:v>
                </c:pt>
                <c:pt idx="230">
                  <c:v>375.39531399999998</c:v>
                </c:pt>
                <c:pt idx="231">
                  <c:v>375.39531399999998</c:v>
                </c:pt>
                <c:pt idx="232">
                  <c:v>375.44306399999999</c:v>
                </c:pt>
                <c:pt idx="233">
                  <c:v>375.39531399999998</c:v>
                </c:pt>
                <c:pt idx="234">
                  <c:v>375.37143899999995</c:v>
                </c:pt>
                <c:pt idx="235">
                  <c:v>375.41918899999996</c:v>
                </c:pt>
                <c:pt idx="236">
                  <c:v>375.41918899999996</c:v>
                </c:pt>
                <c:pt idx="237">
                  <c:v>375.39531399999998</c:v>
                </c:pt>
                <c:pt idx="238">
                  <c:v>375.44306399999999</c:v>
                </c:pt>
                <c:pt idx="239">
                  <c:v>375.39531399999998</c:v>
                </c:pt>
                <c:pt idx="240">
                  <c:v>375.41918899999996</c:v>
                </c:pt>
                <c:pt idx="241">
                  <c:v>375.44306399999999</c:v>
                </c:pt>
                <c:pt idx="242">
                  <c:v>375.41918899999996</c:v>
                </c:pt>
                <c:pt idx="243">
                  <c:v>375.39531399999998</c:v>
                </c:pt>
                <c:pt idx="244">
                  <c:v>375.41918899999996</c:v>
                </c:pt>
                <c:pt idx="245">
                  <c:v>375.41918899999996</c:v>
                </c:pt>
                <c:pt idx="246">
                  <c:v>375.41918899999996</c:v>
                </c:pt>
                <c:pt idx="247">
                  <c:v>375.37143899999995</c:v>
                </c:pt>
                <c:pt idx="248">
                  <c:v>375.41918899999996</c:v>
                </c:pt>
                <c:pt idx="249">
                  <c:v>375.41918899999996</c:v>
                </c:pt>
                <c:pt idx="250">
                  <c:v>375.37143899999995</c:v>
                </c:pt>
                <c:pt idx="251">
                  <c:v>375.46693899999997</c:v>
                </c:pt>
                <c:pt idx="252">
                  <c:v>375.46693899999997</c:v>
                </c:pt>
                <c:pt idx="253">
                  <c:v>375.46693899999997</c:v>
                </c:pt>
                <c:pt idx="254">
                  <c:v>375.37143899999995</c:v>
                </c:pt>
                <c:pt idx="255">
                  <c:v>375.39531399999998</c:v>
                </c:pt>
                <c:pt idx="256">
                  <c:v>375.44306399999999</c:v>
                </c:pt>
                <c:pt idx="257">
                  <c:v>375.44306399999999</c:v>
                </c:pt>
                <c:pt idx="258">
                  <c:v>375.37143899999995</c:v>
                </c:pt>
                <c:pt idx="259">
                  <c:v>375.41918899999996</c:v>
                </c:pt>
                <c:pt idx="260">
                  <c:v>375.34756399999998</c:v>
                </c:pt>
                <c:pt idx="261">
                  <c:v>375.41918899999996</c:v>
                </c:pt>
                <c:pt idx="262">
                  <c:v>375.44306399999999</c:v>
                </c:pt>
                <c:pt idx="263">
                  <c:v>375.37143899999995</c:v>
                </c:pt>
                <c:pt idx="264">
                  <c:v>375.41918899999996</c:v>
                </c:pt>
                <c:pt idx="265">
                  <c:v>375.39531399999998</c:v>
                </c:pt>
                <c:pt idx="266">
                  <c:v>375.323689</c:v>
                </c:pt>
                <c:pt idx="267">
                  <c:v>375.37143899999995</c:v>
                </c:pt>
                <c:pt idx="268">
                  <c:v>375.323689</c:v>
                </c:pt>
                <c:pt idx="269">
                  <c:v>375.37143899999995</c:v>
                </c:pt>
                <c:pt idx="270">
                  <c:v>375.34756399999998</c:v>
                </c:pt>
                <c:pt idx="271">
                  <c:v>375.39531399999998</c:v>
                </c:pt>
                <c:pt idx="272">
                  <c:v>375.29981399999997</c:v>
                </c:pt>
                <c:pt idx="273">
                  <c:v>375.37143899999995</c:v>
                </c:pt>
                <c:pt idx="274">
                  <c:v>375.39531399999998</c:v>
                </c:pt>
                <c:pt idx="275">
                  <c:v>375.41918899999996</c:v>
                </c:pt>
                <c:pt idx="276">
                  <c:v>375.39531399999998</c:v>
                </c:pt>
                <c:pt idx="277">
                  <c:v>375.37143899999995</c:v>
                </c:pt>
                <c:pt idx="278">
                  <c:v>375.37143899999995</c:v>
                </c:pt>
                <c:pt idx="279">
                  <c:v>375.34756399999998</c:v>
                </c:pt>
                <c:pt idx="280">
                  <c:v>375.44306399999999</c:v>
                </c:pt>
                <c:pt idx="281">
                  <c:v>375.44306399999999</c:v>
                </c:pt>
                <c:pt idx="282">
                  <c:v>375.41918899999996</c:v>
                </c:pt>
                <c:pt idx="283">
                  <c:v>375.39531399999998</c:v>
                </c:pt>
                <c:pt idx="284">
                  <c:v>375.37143899999995</c:v>
                </c:pt>
                <c:pt idx="285">
                  <c:v>375.37143899999995</c:v>
                </c:pt>
                <c:pt idx="286">
                  <c:v>375.34756399999998</c:v>
                </c:pt>
                <c:pt idx="287">
                  <c:v>375.37143899999995</c:v>
                </c:pt>
                <c:pt idx="288">
                  <c:v>375.39531399999998</c:v>
                </c:pt>
                <c:pt idx="289">
                  <c:v>375.323689</c:v>
                </c:pt>
                <c:pt idx="290">
                  <c:v>375.34756399999998</c:v>
                </c:pt>
                <c:pt idx="291">
                  <c:v>375.323689</c:v>
                </c:pt>
                <c:pt idx="292">
                  <c:v>375.37143899999995</c:v>
                </c:pt>
                <c:pt idx="293">
                  <c:v>375.323689</c:v>
                </c:pt>
                <c:pt idx="294">
                  <c:v>375.39531399999998</c:v>
                </c:pt>
                <c:pt idx="295">
                  <c:v>375.39531399999998</c:v>
                </c:pt>
                <c:pt idx="296">
                  <c:v>375.323689</c:v>
                </c:pt>
                <c:pt idx="297">
                  <c:v>375.39531399999998</c:v>
                </c:pt>
                <c:pt idx="298">
                  <c:v>375.41918899999996</c:v>
                </c:pt>
                <c:pt idx="299">
                  <c:v>375.34756399999998</c:v>
                </c:pt>
                <c:pt idx="300">
                  <c:v>375.657939</c:v>
                </c:pt>
                <c:pt idx="301">
                  <c:v>375.39531399999998</c:v>
                </c:pt>
                <c:pt idx="302">
                  <c:v>375.39531399999998</c:v>
                </c:pt>
                <c:pt idx="303">
                  <c:v>375.37143899999995</c:v>
                </c:pt>
                <c:pt idx="304">
                  <c:v>375.44306399999999</c:v>
                </c:pt>
                <c:pt idx="305">
                  <c:v>375.44306399999999</c:v>
                </c:pt>
                <c:pt idx="306">
                  <c:v>375.39531399999998</c:v>
                </c:pt>
                <c:pt idx="307">
                  <c:v>375.41918899999996</c:v>
                </c:pt>
                <c:pt idx="308">
                  <c:v>375.41918899999996</c:v>
                </c:pt>
                <c:pt idx="309">
                  <c:v>375.37143899999995</c:v>
                </c:pt>
                <c:pt idx="310">
                  <c:v>375.323689</c:v>
                </c:pt>
                <c:pt idx="311">
                  <c:v>375.34756399999998</c:v>
                </c:pt>
                <c:pt idx="312">
                  <c:v>375.39531399999998</c:v>
                </c:pt>
                <c:pt idx="313">
                  <c:v>375.323689</c:v>
                </c:pt>
                <c:pt idx="314">
                  <c:v>375.39531399999998</c:v>
                </c:pt>
                <c:pt idx="315">
                  <c:v>375.34756399999998</c:v>
                </c:pt>
                <c:pt idx="316">
                  <c:v>375.37143899999995</c:v>
                </c:pt>
                <c:pt idx="317">
                  <c:v>375.34756399999998</c:v>
                </c:pt>
                <c:pt idx="318">
                  <c:v>375.323689</c:v>
                </c:pt>
                <c:pt idx="319">
                  <c:v>375.323689</c:v>
                </c:pt>
                <c:pt idx="320">
                  <c:v>375.37143899999995</c:v>
                </c:pt>
                <c:pt idx="321">
                  <c:v>375.37143899999995</c:v>
                </c:pt>
                <c:pt idx="322">
                  <c:v>375.39531399999998</c:v>
                </c:pt>
                <c:pt idx="323">
                  <c:v>375.39531399999998</c:v>
                </c:pt>
                <c:pt idx="324">
                  <c:v>375.34756399999998</c:v>
                </c:pt>
                <c:pt idx="325">
                  <c:v>375.34756399999998</c:v>
                </c:pt>
                <c:pt idx="326">
                  <c:v>375.39531399999998</c:v>
                </c:pt>
                <c:pt idx="327">
                  <c:v>375.44306399999999</c:v>
                </c:pt>
                <c:pt idx="328">
                  <c:v>375.39531399999998</c:v>
                </c:pt>
                <c:pt idx="329">
                  <c:v>375.39531399999998</c:v>
                </c:pt>
                <c:pt idx="330">
                  <c:v>375.53856399999995</c:v>
                </c:pt>
                <c:pt idx="331">
                  <c:v>375.41918899999996</c:v>
                </c:pt>
                <c:pt idx="332">
                  <c:v>375.39531399999998</c:v>
                </c:pt>
                <c:pt idx="333">
                  <c:v>375.41918899999996</c:v>
                </c:pt>
                <c:pt idx="334">
                  <c:v>375.34756399999998</c:v>
                </c:pt>
                <c:pt idx="335">
                  <c:v>375.39531399999998</c:v>
                </c:pt>
                <c:pt idx="336">
                  <c:v>375.39531399999998</c:v>
                </c:pt>
                <c:pt idx="337">
                  <c:v>375.34756399999998</c:v>
                </c:pt>
                <c:pt idx="338">
                  <c:v>375.37143899999995</c:v>
                </c:pt>
                <c:pt idx="339">
                  <c:v>375.323689</c:v>
                </c:pt>
                <c:pt idx="340">
                  <c:v>375.39531399999998</c:v>
                </c:pt>
                <c:pt idx="341">
                  <c:v>375.34756399999998</c:v>
                </c:pt>
                <c:pt idx="342">
                  <c:v>375.37143899999995</c:v>
                </c:pt>
                <c:pt idx="343">
                  <c:v>375.39531399999998</c:v>
                </c:pt>
                <c:pt idx="344">
                  <c:v>375.29981399999997</c:v>
                </c:pt>
                <c:pt idx="345">
                  <c:v>375.34756399999998</c:v>
                </c:pt>
                <c:pt idx="346">
                  <c:v>375.39531399999998</c:v>
                </c:pt>
                <c:pt idx="347">
                  <c:v>375.323689</c:v>
                </c:pt>
                <c:pt idx="348">
                  <c:v>375.34756399999998</c:v>
                </c:pt>
                <c:pt idx="349">
                  <c:v>375.39531399999998</c:v>
                </c:pt>
                <c:pt idx="350">
                  <c:v>375.44306399999999</c:v>
                </c:pt>
                <c:pt idx="351">
                  <c:v>375.39531399999998</c:v>
                </c:pt>
                <c:pt idx="352">
                  <c:v>375.323689</c:v>
                </c:pt>
                <c:pt idx="353">
                  <c:v>375.34756399999998</c:v>
                </c:pt>
                <c:pt idx="354">
                  <c:v>375.37143899999995</c:v>
                </c:pt>
                <c:pt idx="355">
                  <c:v>375.41918899999996</c:v>
                </c:pt>
                <c:pt idx="356">
                  <c:v>375.01331399999998</c:v>
                </c:pt>
                <c:pt idx="357">
                  <c:v>375.39531399999998</c:v>
                </c:pt>
                <c:pt idx="358">
                  <c:v>375.39531399999998</c:v>
                </c:pt>
                <c:pt idx="359">
                  <c:v>375.34756399999998</c:v>
                </c:pt>
                <c:pt idx="360">
                  <c:v>375.41918899999996</c:v>
                </c:pt>
                <c:pt idx="361">
                  <c:v>375.323689</c:v>
                </c:pt>
                <c:pt idx="362">
                  <c:v>375.37143899999995</c:v>
                </c:pt>
                <c:pt idx="363">
                  <c:v>375.37143899999995</c:v>
                </c:pt>
                <c:pt idx="364">
                  <c:v>375.39531399999998</c:v>
                </c:pt>
                <c:pt idx="365">
                  <c:v>375.34756399999998</c:v>
                </c:pt>
                <c:pt idx="366">
                  <c:v>375.34756399999998</c:v>
                </c:pt>
                <c:pt idx="367">
                  <c:v>375.323689</c:v>
                </c:pt>
                <c:pt idx="368">
                  <c:v>375.37143899999995</c:v>
                </c:pt>
                <c:pt idx="369">
                  <c:v>375.34756399999998</c:v>
                </c:pt>
                <c:pt idx="370">
                  <c:v>375.39531399999998</c:v>
                </c:pt>
                <c:pt idx="371">
                  <c:v>375.34756399999998</c:v>
                </c:pt>
                <c:pt idx="372">
                  <c:v>375.37143899999995</c:v>
                </c:pt>
                <c:pt idx="373">
                  <c:v>375.39531399999998</c:v>
                </c:pt>
                <c:pt idx="374">
                  <c:v>375.39531399999998</c:v>
                </c:pt>
                <c:pt idx="375">
                  <c:v>375.34756399999998</c:v>
                </c:pt>
                <c:pt idx="376">
                  <c:v>375.39531399999998</c:v>
                </c:pt>
                <c:pt idx="377">
                  <c:v>375.37143899999995</c:v>
                </c:pt>
                <c:pt idx="378">
                  <c:v>375.37143899999995</c:v>
                </c:pt>
                <c:pt idx="379">
                  <c:v>375.34756399999998</c:v>
                </c:pt>
                <c:pt idx="380">
                  <c:v>375.37143899999995</c:v>
                </c:pt>
                <c:pt idx="381">
                  <c:v>375.34756399999998</c:v>
                </c:pt>
                <c:pt idx="382">
                  <c:v>375.39531399999998</c:v>
                </c:pt>
                <c:pt idx="383">
                  <c:v>375.37143899999995</c:v>
                </c:pt>
                <c:pt idx="384">
                  <c:v>375.34756399999998</c:v>
                </c:pt>
                <c:pt idx="385">
                  <c:v>375.34756399999998</c:v>
                </c:pt>
                <c:pt idx="386">
                  <c:v>375.41918899999996</c:v>
                </c:pt>
                <c:pt idx="387">
                  <c:v>375.39531399999998</c:v>
                </c:pt>
                <c:pt idx="388">
                  <c:v>375.37143899999995</c:v>
                </c:pt>
                <c:pt idx="389">
                  <c:v>375.34756399999998</c:v>
                </c:pt>
                <c:pt idx="390">
                  <c:v>375.37143899999995</c:v>
                </c:pt>
                <c:pt idx="391">
                  <c:v>375.323689</c:v>
                </c:pt>
                <c:pt idx="392">
                  <c:v>375.39531399999998</c:v>
                </c:pt>
                <c:pt idx="393">
                  <c:v>375.34756399999998</c:v>
                </c:pt>
                <c:pt idx="394">
                  <c:v>375.37143899999995</c:v>
                </c:pt>
                <c:pt idx="395">
                  <c:v>375.44306399999999</c:v>
                </c:pt>
                <c:pt idx="396">
                  <c:v>375.41918899999996</c:v>
                </c:pt>
                <c:pt idx="397">
                  <c:v>375.37143899999995</c:v>
                </c:pt>
                <c:pt idx="398">
                  <c:v>375.44306399999999</c:v>
                </c:pt>
                <c:pt idx="399">
                  <c:v>375.39531399999998</c:v>
                </c:pt>
                <c:pt idx="400">
                  <c:v>375.39531399999998</c:v>
                </c:pt>
                <c:pt idx="401">
                  <c:v>375.34756399999998</c:v>
                </c:pt>
                <c:pt idx="402">
                  <c:v>375.39531399999998</c:v>
                </c:pt>
                <c:pt idx="403">
                  <c:v>375.323689</c:v>
                </c:pt>
                <c:pt idx="404">
                  <c:v>375.34756399999998</c:v>
                </c:pt>
                <c:pt idx="405">
                  <c:v>375.39531399999998</c:v>
                </c:pt>
                <c:pt idx="406">
                  <c:v>375.39531399999998</c:v>
                </c:pt>
                <c:pt idx="407">
                  <c:v>375.37143899999995</c:v>
                </c:pt>
                <c:pt idx="408">
                  <c:v>375.39531399999998</c:v>
                </c:pt>
                <c:pt idx="409">
                  <c:v>375.39531399999998</c:v>
                </c:pt>
                <c:pt idx="410">
                  <c:v>375.37143899999995</c:v>
                </c:pt>
                <c:pt idx="411">
                  <c:v>375.34756399999998</c:v>
                </c:pt>
                <c:pt idx="412">
                  <c:v>375.37143899999995</c:v>
                </c:pt>
                <c:pt idx="413">
                  <c:v>375.37143899999995</c:v>
                </c:pt>
                <c:pt idx="414">
                  <c:v>375.37143899999995</c:v>
                </c:pt>
                <c:pt idx="415">
                  <c:v>375.37143899999995</c:v>
                </c:pt>
                <c:pt idx="416">
                  <c:v>375.29981399999997</c:v>
                </c:pt>
                <c:pt idx="417">
                  <c:v>375.323689</c:v>
                </c:pt>
                <c:pt idx="418">
                  <c:v>375.29981399999997</c:v>
                </c:pt>
                <c:pt idx="419">
                  <c:v>375.39531399999998</c:v>
                </c:pt>
                <c:pt idx="420">
                  <c:v>375.41918899999996</c:v>
                </c:pt>
                <c:pt idx="421">
                  <c:v>375.44306399999999</c:v>
                </c:pt>
                <c:pt idx="422">
                  <c:v>375.44306399999999</c:v>
                </c:pt>
                <c:pt idx="423">
                  <c:v>375.37143899999995</c:v>
                </c:pt>
                <c:pt idx="424">
                  <c:v>375.34756399999998</c:v>
                </c:pt>
                <c:pt idx="425">
                  <c:v>375.39531399999998</c:v>
                </c:pt>
                <c:pt idx="426">
                  <c:v>375.41918899999996</c:v>
                </c:pt>
                <c:pt idx="427">
                  <c:v>375.323689</c:v>
                </c:pt>
                <c:pt idx="428">
                  <c:v>375.37143899999995</c:v>
                </c:pt>
                <c:pt idx="429">
                  <c:v>375.39531399999998</c:v>
                </c:pt>
                <c:pt idx="430">
                  <c:v>375.41918899999996</c:v>
                </c:pt>
                <c:pt idx="431">
                  <c:v>375.39531399999998</c:v>
                </c:pt>
                <c:pt idx="432">
                  <c:v>375.39531399999998</c:v>
                </c:pt>
                <c:pt idx="433">
                  <c:v>375.323689</c:v>
                </c:pt>
                <c:pt idx="434">
                  <c:v>375.34756399999998</c:v>
                </c:pt>
                <c:pt idx="435">
                  <c:v>375.29981399999997</c:v>
                </c:pt>
                <c:pt idx="436">
                  <c:v>375.29981399999997</c:v>
                </c:pt>
                <c:pt idx="437">
                  <c:v>375.29981399999997</c:v>
                </c:pt>
                <c:pt idx="438">
                  <c:v>375.323689</c:v>
                </c:pt>
                <c:pt idx="439">
                  <c:v>375.29981399999997</c:v>
                </c:pt>
                <c:pt idx="440">
                  <c:v>375.34756399999998</c:v>
                </c:pt>
                <c:pt idx="441">
                  <c:v>375.34756399999998</c:v>
                </c:pt>
                <c:pt idx="442">
                  <c:v>375.37143899999995</c:v>
                </c:pt>
                <c:pt idx="443">
                  <c:v>375.39531399999998</c:v>
                </c:pt>
                <c:pt idx="444">
                  <c:v>375.34756399999998</c:v>
                </c:pt>
                <c:pt idx="445">
                  <c:v>375.39531399999998</c:v>
                </c:pt>
                <c:pt idx="446">
                  <c:v>375.41918899999996</c:v>
                </c:pt>
                <c:pt idx="447">
                  <c:v>375.323689</c:v>
                </c:pt>
                <c:pt idx="448">
                  <c:v>375.34756399999998</c:v>
                </c:pt>
                <c:pt idx="449">
                  <c:v>375.39531399999998</c:v>
                </c:pt>
                <c:pt idx="450">
                  <c:v>375.34756399999998</c:v>
                </c:pt>
                <c:pt idx="451">
                  <c:v>375.39531399999998</c:v>
                </c:pt>
                <c:pt idx="452">
                  <c:v>375.37143899999995</c:v>
                </c:pt>
                <c:pt idx="453">
                  <c:v>375.34756399999998</c:v>
                </c:pt>
                <c:pt idx="454">
                  <c:v>375.323689</c:v>
                </c:pt>
                <c:pt idx="455">
                  <c:v>375.37143899999995</c:v>
                </c:pt>
                <c:pt idx="456">
                  <c:v>375.323689</c:v>
                </c:pt>
                <c:pt idx="457">
                  <c:v>375.34756399999998</c:v>
                </c:pt>
                <c:pt idx="458">
                  <c:v>375.37143899999995</c:v>
                </c:pt>
                <c:pt idx="459">
                  <c:v>375.39531399999998</c:v>
                </c:pt>
                <c:pt idx="460">
                  <c:v>375.37143899999995</c:v>
                </c:pt>
                <c:pt idx="461">
                  <c:v>375.37143899999995</c:v>
                </c:pt>
                <c:pt idx="462">
                  <c:v>375.37143899999995</c:v>
                </c:pt>
                <c:pt idx="463">
                  <c:v>375.39531399999998</c:v>
                </c:pt>
                <c:pt idx="464">
                  <c:v>375.39531399999998</c:v>
                </c:pt>
                <c:pt idx="465">
                  <c:v>375.37143899999995</c:v>
                </c:pt>
                <c:pt idx="466">
                  <c:v>375.34756399999998</c:v>
                </c:pt>
                <c:pt idx="467">
                  <c:v>375.39531399999998</c:v>
                </c:pt>
                <c:pt idx="468">
                  <c:v>375.37143899999995</c:v>
                </c:pt>
                <c:pt idx="469">
                  <c:v>375.39531399999998</c:v>
                </c:pt>
                <c:pt idx="470">
                  <c:v>375.39531399999998</c:v>
                </c:pt>
                <c:pt idx="471">
                  <c:v>375.323689</c:v>
                </c:pt>
                <c:pt idx="472">
                  <c:v>375.41918899999996</c:v>
                </c:pt>
                <c:pt idx="473">
                  <c:v>375.323689</c:v>
                </c:pt>
                <c:pt idx="474">
                  <c:v>375.41918899999996</c:v>
                </c:pt>
                <c:pt idx="475">
                  <c:v>375.34756399999998</c:v>
                </c:pt>
                <c:pt idx="476">
                  <c:v>375.29981399999997</c:v>
                </c:pt>
                <c:pt idx="477">
                  <c:v>375.34756399999998</c:v>
                </c:pt>
                <c:pt idx="478">
                  <c:v>375.37143899999995</c:v>
                </c:pt>
                <c:pt idx="479">
                  <c:v>375.29981399999997</c:v>
                </c:pt>
                <c:pt idx="480">
                  <c:v>375.34756399999998</c:v>
                </c:pt>
                <c:pt idx="481">
                  <c:v>375.39531399999998</c:v>
                </c:pt>
                <c:pt idx="482">
                  <c:v>375.39531399999998</c:v>
                </c:pt>
                <c:pt idx="483">
                  <c:v>375.29981399999997</c:v>
                </c:pt>
                <c:pt idx="484">
                  <c:v>375.34756399999998</c:v>
                </c:pt>
                <c:pt idx="485">
                  <c:v>375.34756399999998</c:v>
                </c:pt>
                <c:pt idx="486">
                  <c:v>375.29981399999997</c:v>
                </c:pt>
                <c:pt idx="487">
                  <c:v>375.37143899999995</c:v>
                </c:pt>
                <c:pt idx="488">
                  <c:v>375.37143899999995</c:v>
                </c:pt>
                <c:pt idx="489">
                  <c:v>375.34756399999998</c:v>
                </c:pt>
                <c:pt idx="490">
                  <c:v>375.29981399999997</c:v>
                </c:pt>
                <c:pt idx="491">
                  <c:v>375.41918899999996</c:v>
                </c:pt>
                <c:pt idx="492">
                  <c:v>375.34756399999998</c:v>
                </c:pt>
                <c:pt idx="493">
                  <c:v>375.34756399999998</c:v>
                </c:pt>
                <c:pt idx="494">
                  <c:v>375.34756399999998</c:v>
                </c:pt>
                <c:pt idx="495">
                  <c:v>375.39531399999998</c:v>
                </c:pt>
                <c:pt idx="496">
                  <c:v>375.34756399999998</c:v>
                </c:pt>
                <c:pt idx="497">
                  <c:v>375.39531399999998</c:v>
                </c:pt>
                <c:pt idx="498">
                  <c:v>375.34756399999998</c:v>
                </c:pt>
                <c:pt idx="499">
                  <c:v>375.323689</c:v>
                </c:pt>
                <c:pt idx="500">
                  <c:v>375.34756399999998</c:v>
                </c:pt>
                <c:pt idx="501">
                  <c:v>375.34756399999998</c:v>
                </c:pt>
                <c:pt idx="502">
                  <c:v>375.323689</c:v>
                </c:pt>
                <c:pt idx="503">
                  <c:v>375.37143899999995</c:v>
                </c:pt>
                <c:pt idx="504">
                  <c:v>375.323689</c:v>
                </c:pt>
                <c:pt idx="505">
                  <c:v>375.29981399999997</c:v>
                </c:pt>
                <c:pt idx="506">
                  <c:v>375.29981399999997</c:v>
                </c:pt>
                <c:pt idx="507">
                  <c:v>375.323689</c:v>
                </c:pt>
                <c:pt idx="508">
                  <c:v>375.34756399999998</c:v>
                </c:pt>
                <c:pt idx="509">
                  <c:v>375.34756399999998</c:v>
                </c:pt>
                <c:pt idx="510">
                  <c:v>375.323689</c:v>
                </c:pt>
                <c:pt idx="511">
                  <c:v>375.37143899999995</c:v>
                </c:pt>
                <c:pt idx="512">
                  <c:v>375.34756399999998</c:v>
                </c:pt>
                <c:pt idx="513">
                  <c:v>375.323689</c:v>
                </c:pt>
                <c:pt idx="514">
                  <c:v>375.34756399999998</c:v>
                </c:pt>
                <c:pt idx="515">
                  <c:v>375.39531399999998</c:v>
                </c:pt>
                <c:pt idx="516">
                  <c:v>375.37143899999995</c:v>
                </c:pt>
                <c:pt idx="517">
                  <c:v>375.39531399999998</c:v>
                </c:pt>
                <c:pt idx="518">
                  <c:v>375.34756399999998</c:v>
                </c:pt>
                <c:pt idx="519">
                  <c:v>375.37143899999995</c:v>
                </c:pt>
                <c:pt idx="520">
                  <c:v>375.34756399999998</c:v>
                </c:pt>
                <c:pt idx="521">
                  <c:v>375.34756399999998</c:v>
                </c:pt>
                <c:pt idx="522">
                  <c:v>375.34756399999998</c:v>
                </c:pt>
                <c:pt idx="523">
                  <c:v>375.75343899999996</c:v>
                </c:pt>
                <c:pt idx="524">
                  <c:v>375.58631399999996</c:v>
                </c:pt>
                <c:pt idx="525">
                  <c:v>375.70568899999995</c:v>
                </c:pt>
                <c:pt idx="526">
                  <c:v>375.68181399999997</c:v>
                </c:pt>
                <c:pt idx="527">
                  <c:v>375.63406399999997</c:v>
                </c:pt>
                <c:pt idx="528">
                  <c:v>375.70568899999995</c:v>
                </c:pt>
                <c:pt idx="529">
                  <c:v>375.657939</c:v>
                </c:pt>
                <c:pt idx="530">
                  <c:v>375.56243899999998</c:v>
                </c:pt>
                <c:pt idx="531">
                  <c:v>375.53856399999995</c:v>
                </c:pt>
                <c:pt idx="532">
                  <c:v>375.53856399999995</c:v>
                </c:pt>
                <c:pt idx="533">
                  <c:v>375.44306399999999</c:v>
                </c:pt>
                <c:pt idx="534">
                  <c:v>375.51468899999998</c:v>
                </c:pt>
                <c:pt idx="535">
                  <c:v>375.46693899999997</c:v>
                </c:pt>
                <c:pt idx="536">
                  <c:v>375.490814</c:v>
                </c:pt>
                <c:pt idx="537">
                  <c:v>375.490814</c:v>
                </c:pt>
                <c:pt idx="538">
                  <c:v>375.41918899999996</c:v>
                </c:pt>
                <c:pt idx="539">
                  <c:v>375.46693899999997</c:v>
                </c:pt>
                <c:pt idx="540">
                  <c:v>375.44306399999999</c:v>
                </c:pt>
                <c:pt idx="541">
                  <c:v>375.39531399999998</c:v>
                </c:pt>
                <c:pt idx="542">
                  <c:v>375.490814</c:v>
                </c:pt>
                <c:pt idx="543">
                  <c:v>375.37143899999995</c:v>
                </c:pt>
                <c:pt idx="544">
                  <c:v>375.39531399999998</c:v>
                </c:pt>
                <c:pt idx="545">
                  <c:v>375.44306399999999</c:v>
                </c:pt>
                <c:pt idx="546">
                  <c:v>375.44306399999999</c:v>
                </c:pt>
                <c:pt idx="547">
                  <c:v>375.41918899999996</c:v>
                </c:pt>
                <c:pt idx="548">
                  <c:v>375.44306399999999</c:v>
                </c:pt>
                <c:pt idx="549">
                  <c:v>375.58631399999996</c:v>
                </c:pt>
                <c:pt idx="550">
                  <c:v>375.39531399999998</c:v>
                </c:pt>
                <c:pt idx="551">
                  <c:v>375.39531399999998</c:v>
                </c:pt>
                <c:pt idx="552">
                  <c:v>375.39531399999998</c:v>
                </c:pt>
                <c:pt idx="553">
                  <c:v>375.39531399999998</c:v>
                </c:pt>
                <c:pt idx="554">
                  <c:v>375.34756399999998</c:v>
                </c:pt>
                <c:pt idx="555">
                  <c:v>375.39531399999998</c:v>
                </c:pt>
                <c:pt idx="556">
                  <c:v>375.34756399999998</c:v>
                </c:pt>
                <c:pt idx="557">
                  <c:v>375.39531399999998</c:v>
                </c:pt>
                <c:pt idx="558">
                  <c:v>375.34756399999998</c:v>
                </c:pt>
                <c:pt idx="559">
                  <c:v>375.29981399999997</c:v>
                </c:pt>
                <c:pt idx="560">
                  <c:v>375.37143899999995</c:v>
                </c:pt>
                <c:pt idx="561">
                  <c:v>375.34756399999998</c:v>
                </c:pt>
                <c:pt idx="562">
                  <c:v>375.37143899999995</c:v>
                </c:pt>
                <c:pt idx="563">
                  <c:v>375.39531399999998</c:v>
                </c:pt>
                <c:pt idx="564">
                  <c:v>375.41918899999996</c:v>
                </c:pt>
                <c:pt idx="565">
                  <c:v>375.34756399999998</c:v>
                </c:pt>
                <c:pt idx="566">
                  <c:v>375.39531399999998</c:v>
                </c:pt>
                <c:pt idx="567">
                  <c:v>375.39531399999998</c:v>
                </c:pt>
                <c:pt idx="568">
                  <c:v>375.37143899999995</c:v>
                </c:pt>
                <c:pt idx="569">
                  <c:v>375.39531399999998</c:v>
                </c:pt>
                <c:pt idx="570">
                  <c:v>375.34756399999998</c:v>
                </c:pt>
                <c:pt idx="571">
                  <c:v>375.41918899999996</c:v>
                </c:pt>
                <c:pt idx="572">
                  <c:v>375.39531399999998</c:v>
                </c:pt>
                <c:pt idx="573">
                  <c:v>375.657939</c:v>
                </c:pt>
                <c:pt idx="574">
                  <c:v>375.34756399999998</c:v>
                </c:pt>
                <c:pt idx="575">
                  <c:v>375.39531399999998</c:v>
                </c:pt>
                <c:pt idx="576">
                  <c:v>375.34756399999998</c:v>
                </c:pt>
                <c:pt idx="577">
                  <c:v>375.323689</c:v>
                </c:pt>
                <c:pt idx="578">
                  <c:v>375.34756399999998</c:v>
                </c:pt>
                <c:pt idx="579">
                  <c:v>375.39531399999998</c:v>
                </c:pt>
                <c:pt idx="580">
                  <c:v>375.34756399999998</c:v>
                </c:pt>
                <c:pt idx="581">
                  <c:v>375.37143899999995</c:v>
                </c:pt>
                <c:pt idx="582">
                  <c:v>375.29981399999997</c:v>
                </c:pt>
                <c:pt idx="583">
                  <c:v>375.29981399999997</c:v>
                </c:pt>
                <c:pt idx="584">
                  <c:v>375.39531399999998</c:v>
                </c:pt>
                <c:pt idx="585">
                  <c:v>375.29981399999997</c:v>
                </c:pt>
                <c:pt idx="586">
                  <c:v>375.37143899999995</c:v>
                </c:pt>
                <c:pt idx="587">
                  <c:v>375.41918899999996</c:v>
                </c:pt>
                <c:pt idx="588">
                  <c:v>375.34756399999998</c:v>
                </c:pt>
                <c:pt idx="589">
                  <c:v>375.39531399999998</c:v>
                </c:pt>
                <c:pt idx="590">
                  <c:v>375.44306399999999</c:v>
                </c:pt>
                <c:pt idx="591">
                  <c:v>375.37143899999995</c:v>
                </c:pt>
                <c:pt idx="592">
                  <c:v>375.44306399999999</c:v>
                </c:pt>
                <c:pt idx="593">
                  <c:v>375.41918899999996</c:v>
                </c:pt>
                <c:pt idx="594">
                  <c:v>375.34756399999998</c:v>
                </c:pt>
                <c:pt idx="595">
                  <c:v>375.39531399999998</c:v>
                </c:pt>
                <c:pt idx="596">
                  <c:v>375.41918899999996</c:v>
                </c:pt>
                <c:pt idx="597">
                  <c:v>375.39531399999998</c:v>
                </c:pt>
                <c:pt idx="598">
                  <c:v>375.46693899999997</c:v>
                </c:pt>
                <c:pt idx="599">
                  <c:v>375.39531399999998</c:v>
                </c:pt>
                <c:pt idx="600">
                  <c:v>375.44306399999999</c:v>
                </c:pt>
                <c:pt idx="601">
                  <c:v>375.41918899999996</c:v>
                </c:pt>
                <c:pt idx="602">
                  <c:v>375.37143899999995</c:v>
                </c:pt>
                <c:pt idx="603">
                  <c:v>375.39531399999998</c:v>
                </c:pt>
                <c:pt idx="604">
                  <c:v>375.39531399999998</c:v>
                </c:pt>
                <c:pt idx="605">
                  <c:v>375.39531399999998</c:v>
                </c:pt>
                <c:pt idx="606">
                  <c:v>375.34756399999998</c:v>
                </c:pt>
                <c:pt idx="607">
                  <c:v>375.34756399999998</c:v>
                </c:pt>
                <c:pt idx="608">
                  <c:v>375.37143899999995</c:v>
                </c:pt>
                <c:pt idx="609">
                  <c:v>375.37143899999995</c:v>
                </c:pt>
                <c:pt idx="610">
                  <c:v>375.37143899999995</c:v>
                </c:pt>
                <c:pt idx="611">
                  <c:v>375.44306399999999</c:v>
                </c:pt>
                <c:pt idx="612">
                  <c:v>375.39531399999998</c:v>
                </c:pt>
                <c:pt idx="613">
                  <c:v>375.39531399999998</c:v>
                </c:pt>
                <c:pt idx="614">
                  <c:v>375.39531399999998</c:v>
                </c:pt>
                <c:pt idx="615">
                  <c:v>375.37143899999995</c:v>
                </c:pt>
                <c:pt idx="616">
                  <c:v>375.41918899999996</c:v>
                </c:pt>
                <c:pt idx="617">
                  <c:v>375.53856399999995</c:v>
                </c:pt>
                <c:pt idx="618">
                  <c:v>375.58631399999996</c:v>
                </c:pt>
                <c:pt idx="619">
                  <c:v>375.657939</c:v>
                </c:pt>
                <c:pt idx="620">
                  <c:v>375.70568899999995</c:v>
                </c:pt>
                <c:pt idx="621">
                  <c:v>375.63406399999997</c:v>
                </c:pt>
                <c:pt idx="622">
                  <c:v>375.61018899999999</c:v>
                </c:pt>
                <c:pt idx="623">
                  <c:v>375.657939</c:v>
                </c:pt>
                <c:pt idx="624">
                  <c:v>375.58631399999996</c:v>
                </c:pt>
                <c:pt idx="625">
                  <c:v>375.56243899999998</c:v>
                </c:pt>
                <c:pt idx="626">
                  <c:v>375.58631399999996</c:v>
                </c:pt>
                <c:pt idx="627">
                  <c:v>375.53856399999995</c:v>
                </c:pt>
                <c:pt idx="628">
                  <c:v>375.46693899999997</c:v>
                </c:pt>
                <c:pt idx="629">
                  <c:v>375.490814</c:v>
                </c:pt>
                <c:pt idx="630">
                  <c:v>375.44306399999999</c:v>
                </c:pt>
                <c:pt idx="631">
                  <c:v>375.44306399999999</c:v>
                </c:pt>
                <c:pt idx="632">
                  <c:v>375.44306399999999</c:v>
                </c:pt>
                <c:pt idx="633">
                  <c:v>375.46693899999997</c:v>
                </c:pt>
                <c:pt idx="634">
                  <c:v>375.46693899999997</c:v>
                </c:pt>
                <c:pt idx="635">
                  <c:v>375.41918899999996</c:v>
                </c:pt>
                <c:pt idx="636">
                  <c:v>375.44306399999999</c:v>
                </c:pt>
                <c:pt idx="637">
                  <c:v>375.41918899999996</c:v>
                </c:pt>
                <c:pt idx="638">
                  <c:v>375.41918899999996</c:v>
                </c:pt>
                <c:pt idx="639">
                  <c:v>375.490814</c:v>
                </c:pt>
                <c:pt idx="640">
                  <c:v>375.44306399999999</c:v>
                </c:pt>
                <c:pt idx="641">
                  <c:v>375.490814</c:v>
                </c:pt>
                <c:pt idx="642">
                  <c:v>375.46693899999997</c:v>
                </c:pt>
                <c:pt idx="643">
                  <c:v>375.41918899999996</c:v>
                </c:pt>
                <c:pt idx="644">
                  <c:v>375.46693899999997</c:v>
                </c:pt>
                <c:pt idx="645">
                  <c:v>375.44306399999999</c:v>
                </c:pt>
                <c:pt idx="646">
                  <c:v>375.44306399999999</c:v>
                </c:pt>
                <c:pt idx="647">
                  <c:v>375.46693899999997</c:v>
                </c:pt>
                <c:pt idx="648">
                  <c:v>375.44306399999999</c:v>
                </c:pt>
                <c:pt idx="649">
                  <c:v>375.44306399999999</c:v>
                </c:pt>
                <c:pt idx="650">
                  <c:v>375.46693899999997</c:v>
                </c:pt>
                <c:pt idx="651">
                  <c:v>375.46693899999997</c:v>
                </c:pt>
                <c:pt idx="652">
                  <c:v>375.84893899999997</c:v>
                </c:pt>
                <c:pt idx="653">
                  <c:v>375.72956399999998</c:v>
                </c:pt>
                <c:pt idx="654">
                  <c:v>375.72956399999998</c:v>
                </c:pt>
                <c:pt idx="655">
                  <c:v>375.68181399999997</c:v>
                </c:pt>
                <c:pt idx="656">
                  <c:v>375.61018899999999</c:v>
                </c:pt>
                <c:pt idx="657">
                  <c:v>375.61018899999999</c:v>
                </c:pt>
                <c:pt idx="658">
                  <c:v>375.53856399999995</c:v>
                </c:pt>
                <c:pt idx="659">
                  <c:v>375.58631399999996</c:v>
                </c:pt>
                <c:pt idx="660">
                  <c:v>375.63406399999997</c:v>
                </c:pt>
                <c:pt idx="661">
                  <c:v>375.58631399999996</c:v>
                </c:pt>
                <c:pt idx="662">
                  <c:v>375.61018899999999</c:v>
                </c:pt>
                <c:pt idx="663">
                  <c:v>375.51468899999998</c:v>
                </c:pt>
                <c:pt idx="664">
                  <c:v>375.56243899999998</c:v>
                </c:pt>
                <c:pt idx="665">
                  <c:v>375.51468899999998</c:v>
                </c:pt>
                <c:pt idx="666">
                  <c:v>375.53856399999995</c:v>
                </c:pt>
                <c:pt idx="667">
                  <c:v>375.46693899999997</c:v>
                </c:pt>
                <c:pt idx="668">
                  <c:v>375.44306399999999</c:v>
                </c:pt>
                <c:pt idx="669">
                  <c:v>375.51468899999998</c:v>
                </c:pt>
                <c:pt idx="670">
                  <c:v>375.51468899999998</c:v>
                </c:pt>
                <c:pt idx="671">
                  <c:v>375.51468899999998</c:v>
                </c:pt>
                <c:pt idx="672">
                  <c:v>375.41918899999996</c:v>
                </c:pt>
                <c:pt idx="673">
                  <c:v>375.39531399999998</c:v>
                </c:pt>
                <c:pt idx="674">
                  <c:v>375.39531399999998</c:v>
                </c:pt>
                <c:pt idx="675">
                  <c:v>375.46693899999997</c:v>
                </c:pt>
                <c:pt idx="676">
                  <c:v>375.39531399999998</c:v>
                </c:pt>
                <c:pt idx="677">
                  <c:v>375.39531399999998</c:v>
                </c:pt>
                <c:pt idx="678">
                  <c:v>375.37143899999995</c:v>
                </c:pt>
                <c:pt idx="679">
                  <c:v>375.41918899999996</c:v>
                </c:pt>
                <c:pt idx="680">
                  <c:v>375.37143899999995</c:v>
                </c:pt>
                <c:pt idx="681">
                  <c:v>375.39531399999998</c:v>
                </c:pt>
                <c:pt idx="682">
                  <c:v>375.44306399999999</c:v>
                </c:pt>
                <c:pt idx="683">
                  <c:v>375.39531399999998</c:v>
                </c:pt>
                <c:pt idx="684">
                  <c:v>375.39531399999998</c:v>
                </c:pt>
                <c:pt idx="685">
                  <c:v>375.44306399999999</c:v>
                </c:pt>
                <c:pt idx="686">
                  <c:v>375.41918899999996</c:v>
                </c:pt>
                <c:pt idx="687">
                  <c:v>375.44306399999999</c:v>
                </c:pt>
                <c:pt idx="688">
                  <c:v>375.39531399999998</c:v>
                </c:pt>
                <c:pt idx="689">
                  <c:v>375.39531399999998</c:v>
                </c:pt>
                <c:pt idx="690">
                  <c:v>375.46693899999997</c:v>
                </c:pt>
                <c:pt idx="691">
                  <c:v>375.44306399999999</c:v>
                </c:pt>
                <c:pt idx="692">
                  <c:v>375.46693899999997</c:v>
                </c:pt>
                <c:pt idx="693">
                  <c:v>375.41918899999996</c:v>
                </c:pt>
                <c:pt idx="694">
                  <c:v>375.41918899999996</c:v>
                </c:pt>
                <c:pt idx="695">
                  <c:v>375.44306399999999</c:v>
                </c:pt>
                <c:pt idx="696">
                  <c:v>375.39531399999998</c:v>
                </c:pt>
                <c:pt idx="697">
                  <c:v>375.37143899999995</c:v>
                </c:pt>
                <c:pt idx="698">
                  <c:v>375.41918899999996</c:v>
                </c:pt>
                <c:pt idx="699">
                  <c:v>375.41918899999996</c:v>
                </c:pt>
                <c:pt idx="700">
                  <c:v>375.37143899999995</c:v>
                </c:pt>
                <c:pt idx="701">
                  <c:v>375.39531399999998</c:v>
                </c:pt>
                <c:pt idx="702">
                  <c:v>375.41918899999996</c:v>
                </c:pt>
                <c:pt idx="703">
                  <c:v>375.41918899999996</c:v>
                </c:pt>
                <c:pt idx="704">
                  <c:v>375.37143899999995</c:v>
                </c:pt>
                <c:pt idx="705">
                  <c:v>375.37143899999995</c:v>
                </c:pt>
                <c:pt idx="706">
                  <c:v>375.37143899999995</c:v>
                </c:pt>
                <c:pt idx="707">
                  <c:v>375.37143899999995</c:v>
                </c:pt>
                <c:pt idx="708">
                  <c:v>375.37143899999995</c:v>
                </c:pt>
                <c:pt idx="709">
                  <c:v>374.91781399999996</c:v>
                </c:pt>
                <c:pt idx="710">
                  <c:v>375.37143899999995</c:v>
                </c:pt>
                <c:pt idx="711">
                  <c:v>375.44306399999999</c:v>
                </c:pt>
                <c:pt idx="712">
                  <c:v>375.44306399999999</c:v>
                </c:pt>
                <c:pt idx="713">
                  <c:v>375.37143899999995</c:v>
                </c:pt>
                <c:pt idx="714">
                  <c:v>375.44306399999999</c:v>
                </c:pt>
                <c:pt idx="715">
                  <c:v>375.37143899999995</c:v>
                </c:pt>
                <c:pt idx="716">
                  <c:v>375.39531399999998</c:v>
                </c:pt>
                <c:pt idx="717">
                  <c:v>375.34756399999998</c:v>
                </c:pt>
                <c:pt idx="718">
                  <c:v>375.34756399999998</c:v>
                </c:pt>
                <c:pt idx="719">
                  <c:v>375.37143899999995</c:v>
                </c:pt>
                <c:pt idx="720">
                  <c:v>375.39531399999998</c:v>
                </c:pt>
                <c:pt idx="721">
                  <c:v>375.37143899999995</c:v>
                </c:pt>
                <c:pt idx="722">
                  <c:v>375.37143899999995</c:v>
                </c:pt>
                <c:pt idx="723">
                  <c:v>375.41918899999996</c:v>
                </c:pt>
                <c:pt idx="724">
                  <c:v>375.37143899999995</c:v>
                </c:pt>
                <c:pt idx="725">
                  <c:v>375.39531399999998</c:v>
                </c:pt>
                <c:pt idx="726">
                  <c:v>375.34756399999998</c:v>
                </c:pt>
                <c:pt idx="727">
                  <c:v>375.39531399999998</c:v>
                </c:pt>
                <c:pt idx="728">
                  <c:v>375.39531399999998</c:v>
                </c:pt>
                <c:pt idx="729">
                  <c:v>375.34756399999998</c:v>
                </c:pt>
                <c:pt idx="730">
                  <c:v>375.34756399999998</c:v>
                </c:pt>
                <c:pt idx="731">
                  <c:v>375.39531399999998</c:v>
                </c:pt>
                <c:pt idx="732">
                  <c:v>375.490814</c:v>
                </c:pt>
                <c:pt idx="733">
                  <c:v>375.41918899999996</c:v>
                </c:pt>
                <c:pt idx="734">
                  <c:v>375.41918899999996</c:v>
                </c:pt>
                <c:pt idx="735">
                  <c:v>375.37143899999995</c:v>
                </c:pt>
                <c:pt idx="736">
                  <c:v>375.37143899999995</c:v>
                </c:pt>
                <c:pt idx="737">
                  <c:v>375.34756399999998</c:v>
                </c:pt>
                <c:pt idx="738">
                  <c:v>375.44306399999999</c:v>
                </c:pt>
                <c:pt idx="739">
                  <c:v>375.39531399999998</c:v>
                </c:pt>
                <c:pt idx="740">
                  <c:v>375.41918899999996</c:v>
                </c:pt>
                <c:pt idx="741">
                  <c:v>375.39531399999998</c:v>
                </c:pt>
                <c:pt idx="742">
                  <c:v>375.39531399999998</c:v>
                </c:pt>
                <c:pt idx="743">
                  <c:v>375.34756399999998</c:v>
                </c:pt>
                <c:pt idx="744">
                  <c:v>375.41918899999996</c:v>
                </c:pt>
                <c:pt idx="745">
                  <c:v>375.34756399999998</c:v>
                </c:pt>
                <c:pt idx="746">
                  <c:v>375.39531399999998</c:v>
                </c:pt>
                <c:pt idx="747">
                  <c:v>375.39531399999998</c:v>
                </c:pt>
                <c:pt idx="748">
                  <c:v>375.39531399999998</c:v>
                </c:pt>
                <c:pt idx="749">
                  <c:v>375.39531399999998</c:v>
                </c:pt>
                <c:pt idx="750">
                  <c:v>375.39531399999998</c:v>
                </c:pt>
                <c:pt idx="751">
                  <c:v>375.34756399999998</c:v>
                </c:pt>
                <c:pt idx="752">
                  <c:v>375.37143899999995</c:v>
                </c:pt>
                <c:pt idx="753">
                  <c:v>375.37143899999995</c:v>
                </c:pt>
                <c:pt idx="754">
                  <c:v>375.39531399999998</c:v>
                </c:pt>
                <c:pt idx="755">
                  <c:v>375.44306399999999</c:v>
                </c:pt>
                <c:pt idx="756">
                  <c:v>375.51468899999998</c:v>
                </c:pt>
                <c:pt idx="757">
                  <c:v>375.46693899999997</c:v>
                </c:pt>
                <c:pt idx="758">
                  <c:v>375.53856399999995</c:v>
                </c:pt>
                <c:pt idx="759">
                  <c:v>375.490814</c:v>
                </c:pt>
                <c:pt idx="760">
                  <c:v>375.46693899999997</c:v>
                </c:pt>
                <c:pt idx="761">
                  <c:v>375.44306399999999</c:v>
                </c:pt>
                <c:pt idx="762">
                  <c:v>375.41918899999996</c:v>
                </c:pt>
                <c:pt idx="763">
                  <c:v>375.39531399999998</c:v>
                </c:pt>
                <c:pt idx="764">
                  <c:v>375.39531399999998</c:v>
                </c:pt>
                <c:pt idx="765">
                  <c:v>375.44306399999999</c:v>
                </c:pt>
                <c:pt idx="766">
                  <c:v>375.44306399999999</c:v>
                </c:pt>
                <c:pt idx="767">
                  <c:v>375.34756399999998</c:v>
                </c:pt>
                <c:pt idx="768">
                  <c:v>375.41918899999996</c:v>
                </c:pt>
                <c:pt idx="769">
                  <c:v>375.41918899999996</c:v>
                </c:pt>
                <c:pt idx="770">
                  <c:v>375.41918899999996</c:v>
                </c:pt>
                <c:pt idx="771">
                  <c:v>375.41918899999996</c:v>
                </c:pt>
                <c:pt idx="772">
                  <c:v>375.39531399999998</c:v>
                </c:pt>
                <c:pt idx="773">
                  <c:v>375.34756399999998</c:v>
                </c:pt>
                <c:pt idx="774">
                  <c:v>375.34756399999998</c:v>
                </c:pt>
                <c:pt idx="775">
                  <c:v>375.323689</c:v>
                </c:pt>
                <c:pt idx="776">
                  <c:v>375.37143899999995</c:v>
                </c:pt>
                <c:pt idx="777">
                  <c:v>375.39531399999998</c:v>
                </c:pt>
                <c:pt idx="778">
                  <c:v>375.39531399999998</c:v>
                </c:pt>
                <c:pt idx="779">
                  <c:v>375.34756399999998</c:v>
                </c:pt>
                <c:pt idx="780">
                  <c:v>375.37143899999995</c:v>
                </c:pt>
                <c:pt idx="781">
                  <c:v>375.41918899999996</c:v>
                </c:pt>
                <c:pt idx="782">
                  <c:v>375.44306399999999</c:v>
                </c:pt>
                <c:pt idx="783">
                  <c:v>375.37143899999995</c:v>
                </c:pt>
                <c:pt idx="784">
                  <c:v>375.41918899999996</c:v>
                </c:pt>
                <c:pt idx="785">
                  <c:v>375.34756399999998</c:v>
                </c:pt>
                <c:pt idx="786">
                  <c:v>375.39531399999998</c:v>
                </c:pt>
                <c:pt idx="787">
                  <c:v>375.41918899999996</c:v>
                </c:pt>
                <c:pt idx="788">
                  <c:v>375.37143899999995</c:v>
                </c:pt>
                <c:pt idx="789">
                  <c:v>375.41918899999996</c:v>
                </c:pt>
                <c:pt idx="790">
                  <c:v>375.39531399999998</c:v>
                </c:pt>
                <c:pt idx="791">
                  <c:v>375.34756399999998</c:v>
                </c:pt>
                <c:pt idx="792">
                  <c:v>375.41918899999996</c:v>
                </c:pt>
                <c:pt idx="793">
                  <c:v>375.39531399999998</c:v>
                </c:pt>
                <c:pt idx="794">
                  <c:v>375.39531399999998</c:v>
                </c:pt>
                <c:pt idx="795">
                  <c:v>375.41918899999996</c:v>
                </c:pt>
                <c:pt idx="796">
                  <c:v>375.41918899999996</c:v>
                </c:pt>
                <c:pt idx="797">
                  <c:v>375.37143899999995</c:v>
                </c:pt>
                <c:pt idx="798">
                  <c:v>375.37143899999995</c:v>
                </c:pt>
                <c:pt idx="799">
                  <c:v>375.46693899999997</c:v>
                </c:pt>
                <c:pt idx="800">
                  <c:v>375.37143899999995</c:v>
                </c:pt>
                <c:pt idx="801">
                  <c:v>375.39531399999998</c:v>
                </c:pt>
                <c:pt idx="802">
                  <c:v>375.41918899999996</c:v>
                </c:pt>
                <c:pt idx="803">
                  <c:v>375.39531399999998</c:v>
                </c:pt>
                <c:pt idx="804">
                  <c:v>375.490814</c:v>
                </c:pt>
                <c:pt idx="805">
                  <c:v>375.44306399999999</c:v>
                </c:pt>
                <c:pt idx="806">
                  <c:v>375.39531399999998</c:v>
                </c:pt>
                <c:pt idx="807">
                  <c:v>375.46693899999997</c:v>
                </c:pt>
                <c:pt idx="808">
                  <c:v>375.44306399999999</c:v>
                </c:pt>
                <c:pt idx="809">
                  <c:v>375.46693899999997</c:v>
                </c:pt>
                <c:pt idx="810">
                  <c:v>375.34756399999998</c:v>
                </c:pt>
                <c:pt idx="811">
                  <c:v>375.44306399999999</c:v>
                </c:pt>
                <c:pt idx="812">
                  <c:v>375.34756399999998</c:v>
                </c:pt>
                <c:pt idx="813">
                  <c:v>375.41918899999996</c:v>
                </c:pt>
                <c:pt idx="814">
                  <c:v>375.41918899999996</c:v>
                </c:pt>
                <c:pt idx="815">
                  <c:v>375.39531399999998</c:v>
                </c:pt>
                <c:pt idx="816">
                  <c:v>375.39531399999998</c:v>
                </c:pt>
                <c:pt idx="817">
                  <c:v>375.39531399999998</c:v>
                </c:pt>
                <c:pt idx="818">
                  <c:v>375.41918899999996</c:v>
                </c:pt>
                <c:pt idx="819">
                  <c:v>375.323689</c:v>
                </c:pt>
                <c:pt idx="820">
                  <c:v>375.323689</c:v>
                </c:pt>
                <c:pt idx="821">
                  <c:v>375.34756399999998</c:v>
                </c:pt>
                <c:pt idx="822">
                  <c:v>375.41918899999996</c:v>
                </c:pt>
                <c:pt idx="823">
                  <c:v>375.34756399999998</c:v>
                </c:pt>
                <c:pt idx="824">
                  <c:v>375.39531399999998</c:v>
                </c:pt>
                <c:pt idx="825">
                  <c:v>375.41918899999996</c:v>
                </c:pt>
                <c:pt idx="826">
                  <c:v>375.39531399999998</c:v>
                </c:pt>
                <c:pt idx="827">
                  <c:v>375.39531399999998</c:v>
                </c:pt>
                <c:pt idx="828">
                  <c:v>375.41918899999996</c:v>
                </c:pt>
                <c:pt idx="829">
                  <c:v>375.34756399999998</c:v>
                </c:pt>
                <c:pt idx="830">
                  <c:v>375.34756399999998</c:v>
                </c:pt>
                <c:pt idx="831">
                  <c:v>375.41918899999996</c:v>
                </c:pt>
                <c:pt idx="832">
                  <c:v>375.37143899999995</c:v>
                </c:pt>
                <c:pt idx="833">
                  <c:v>375.39531399999998</c:v>
                </c:pt>
                <c:pt idx="834">
                  <c:v>375.34756399999998</c:v>
                </c:pt>
                <c:pt idx="835">
                  <c:v>375.41918899999996</c:v>
                </c:pt>
                <c:pt idx="836">
                  <c:v>375.39531399999998</c:v>
                </c:pt>
                <c:pt idx="837">
                  <c:v>375.34756399999998</c:v>
                </c:pt>
                <c:pt idx="838">
                  <c:v>375.29981399999997</c:v>
                </c:pt>
                <c:pt idx="839">
                  <c:v>375.37143899999995</c:v>
                </c:pt>
                <c:pt idx="840">
                  <c:v>375.37143899999995</c:v>
                </c:pt>
                <c:pt idx="841">
                  <c:v>375.37143899999995</c:v>
                </c:pt>
                <c:pt idx="842">
                  <c:v>375.37143899999995</c:v>
                </c:pt>
                <c:pt idx="843">
                  <c:v>375.37143899999995</c:v>
                </c:pt>
                <c:pt idx="844">
                  <c:v>375.37143899999995</c:v>
                </c:pt>
                <c:pt idx="845">
                  <c:v>375.37143899999995</c:v>
                </c:pt>
                <c:pt idx="846">
                  <c:v>375.37143899999995</c:v>
                </c:pt>
                <c:pt idx="847">
                  <c:v>375.37143899999995</c:v>
                </c:pt>
                <c:pt idx="848">
                  <c:v>375.37143899999995</c:v>
                </c:pt>
                <c:pt idx="849">
                  <c:v>375.37143899999995</c:v>
                </c:pt>
                <c:pt idx="850">
                  <c:v>375.37143899999995</c:v>
                </c:pt>
                <c:pt idx="851">
                  <c:v>375.34756399999998</c:v>
                </c:pt>
                <c:pt idx="852">
                  <c:v>375.34756399999998</c:v>
                </c:pt>
                <c:pt idx="853">
                  <c:v>375.39531399999998</c:v>
                </c:pt>
                <c:pt idx="854">
                  <c:v>375.41918899999996</c:v>
                </c:pt>
                <c:pt idx="855">
                  <c:v>375.323689</c:v>
                </c:pt>
                <c:pt idx="856">
                  <c:v>375.323689</c:v>
                </c:pt>
                <c:pt idx="857">
                  <c:v>375.44306399999999</c:v>
                </c:pt>
                <c:pt idx="858">
                  <c:v>375.41918899999996</c:v>
                </c:pt>
                <c:pt idx="859">
                  <c:v>375.44306399999999</c:v>
                </c:pt>
                <c:pt idx="860">
                  <c:v>375.44306399999999</c:v>
                </c:pt>
                <c:pt idx="861">
                  <c:v>375.41918899999996</c:v>
                </c:pt>
                <c:pt idx="862">
                  <c:v>375.39531399999998</c:v>
                </c:pt>
                <c:pt idx="863">
                  <c:v>375.41918899999996</c:v>
                </c:pt>
                <c:pt idx="864">
                  <c:v>375.37143899999995</c:v>
                </c:pt>
                <c:pt idx="865">
                  <c:v>375.39531399999998</c:v>
                </c:pt>
                <c:pt idx="866">
                  <c:v>375.39531399999998</c:v>
                </c:pt>
                <c:pt idx="867">
                  <c:v>375.34756399999998</c:v>
                </c:pt>
                <c:pt idx="868">
                  <c:v>375.39531399999998</c:v>
                </c:pt>
                <c:pt idx="869">
                  <c:v>375.37143899999995</c:v>
                </c:pt>
                <c:pt idx="870">
                  <c:v>375.37143899999995</c:v>
                </c:pt>
                <c:pt idx="871">
                  <c:v>375.34756399999998</c:v>
                </c:pt>
                <c:pt idx="872">
                  <c:v>375.39531399999998</c:v>
                </c:pt>
                <c:pt idx="873">
                  <c:v>375.34756399999998</c:v>
                </c:pt>
                <c:pt idx="874">
                  <c:v>375.37143899999995</c:v>
                </c:pt>
                <c:pt idx="875">
                  <c:v>375.39531399999998</c:v>
                </c:pt>
                <c:pt idx="876">
                  <c:v>375.37143899999995</c:v>
                </c:pt>
                <c:pt idx="877">
                  <c:v>375.34756399999998</c:v>
                </c:pt>
                <c:pt idx="878">
                  <c:v>375.41918899999996</c:v>
                </c:pt>
                <c:pt idx="879">
                  <c:v>375.37143899999995</c:v>
                </c:pt>
                <c:pt idx="880">
                  <c:v>375.34756399999998</c:v>
                </c:pt>
                <c:pt idx="881">
                  <c:v>375.34756399999998</c:v>
                </c:pt>
                <c:pt idx="882">
                  <c:v>375.37143899999995</c:v>
                </c:pt>
                <c:pt idx="883">
                  <c:v>375.39531399999998</c:v>
                </c:pt>
                <c:pt idx="884">
                  <c:v>375.37143899999995</c:v>
                </c:pt>
                <c:pt idx="885">
                  <c:v>375.34756399999998</c:v>
                </c:pt>
                <c:pt idx="886">
                  <c:v>375.39531399999998</c:v>
                </c:pt>
                <c:pt idx="887">
                  <c:v>375.34756399999998</c:v>
                </c:pt>
              </c:numCache>
            </c:numRef>
          </c:yVal>
          <c:smooth val="1"/>
          <c:extLst xmlns:c16r2="http://schemas.microsoft.com/office/drawing/2015/06/chart">
            <c:ext xmlns:c16="http://schemas.microsoft.com/office/drawing/2014/chart" uri="{C3380CC4-5D6E-409C-BE32-E72D297353CC}">
              <c16:uniqueId val="{00000002-B928-4AF5-9F2E-337D68B1D28E}"/>
            </c:ext>
          </c:extLst>
        </c:ser>
        <c:dLbls>
          <c:showLegendKey val="0"/>
          <c:showVal val="0"/>
          <c:showCatName val="0"/>
          <c:showSerName val="0"/>
          <c:showPercent val="0"/>
          <c:showBubbleSize val="0"/>
        </c:dLbls>
        <c:axId val="-1368115056"/>
        <c:axId val="-1368116144"/>
      </c:scatterChart>
      <c:valAx>
        <c:axId val="-1368115600"/>
        <c:scaling>
          <c:orientation val="minMax"/>
          <c:max val="950"/>
          <c:min val="-50"/>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111248"/>
        <c:crosses val="autoZero"/>
        <c:crossBetween val="midCat"/>
        <c:majorUnit val="150"/>
      </c:valAx>
      <c:valAx>
        <c:axId val="-1368111248"/>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115600"/>
        <c:crosses val="autoZero"/>
        <c:crossBetween val="midCat"/>
      </c:valAx>
      <c:valAx>
        <c:axId val="-1368116144"/>
        <c:scaling>
          <c:orientation val="minMax"/>
          <c:max val="379"/>
          <c:min val="375"/>
        </c:scaling>
        <c:delete val="0"/>
        <c:axPos val="r"/>
        <c:numFmt formatCode="0.00" sourceLinked="1"/>
        <c:majorTickMark val="out"/>
        <c:minorTickMark val="none"/>
        <c:tickLblPos val="nextTo"/>
        <c:crossAx val="-1368115056"/>
        <c:crosses val="max"/>
        <c:crossBetween val="midCat"/>
      </c:valAx>
      <c:valAx>
        <c:axId val="-1368115056"/>
        <c:scaling>
          <c:orientation val="minMax"/>
        </c:scaling>
        <c:delete val="1"/>
        <c:axPos val="b"/>
        <c:majorTickMark val="out"/>
        <c:minorTickMark val="none"/>
        <c:tickLblPos val="nextTo"/>
        <c:crossAx val="-1368116144"/>
        <c:crosses val="autoZero"/>
        <c:crossBetween val="midCat"/>
      </c:valAx>
    </c:plotArea>
    <c:legend>
      <c:legendPos val="r"/>
      <c:layou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Integrated Cross-Section</a:t>
            </a:r>
            <a:r>
              <a:rPr lang="en-PH" baseline="0"/>
              <a:t> Elevation</a:t>
            </a:r>
            <a:endParaRPr lang="en-PH"/>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v>Cross Section Profile</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'FEB 4 - 2020-10.44'!$N$2:$N$68</c:f>
              <c:numCache>
                <c:formatCode>General</c:formatCode>
                <c:ptCount val="67"/>
                <c:pt idx="0">
                  <c:v>0</c:v>
                </c:pt>
                <c:pt idx="1">
                  <c:v>1</c:v>
                </c:pt>
                <c:pt idx="2">
                  <c:v>2</c:v>
                </c:pt>
                <c:pt idx="3">
                  <c:v>3</c:v>
                </c:pt>
                <c:pt idx="4">
                  <c:v>4</c:v>
                </c:pt>
                <c:pt idx="5">
                  <c:v>5</c:v>
                </c:pt>
                <c:pt idx="6">
                  <c:v>6</c:v>
                </c:pt>
                <c:pt idx="7">
                  <c:v>7</c:v>
                </c:pt>
                <c:pt idx="8">
                  <c:v>8</c:v>
                </c:pt>
                <c:pt idx="9">
                  <c:v>9</c:v>
                </c:pt>
                <c:pt idx="10">
                  <c:v>10</c:v>
                </c:pt>
                <c:pt idx="11">
                  <c:v>10.6</c:v>
                </c:pt>
                <c:pt idx="12">
                  <c:v>11.6</c:v>
                </c:pt>
                <c:pt idx="13">
                  <c:v>12.6</c:v>
                </c:pt>
                <c:pt idx="14">
                  <c:v>13.6</c:v>
                </c:pt>
                <c:pt idx="15">
                  <c:v>14.6</c:v>
                </c:pt>
                <c:pt idx="16">
                  <c:v>15.6</c:v>
                </c:pt>
                <c:pt idx="17">
                  <c:v>16.600000000000001</c:v>
                </c:pt>
                <c:pt idx="18">
                  <c:v>17.600000000000001</c:v>
                </c:pt>
                <c:pt idx="19">
                  <c:v>18.600000000000001</c:v>
                </c:pt>
                <c:pt idx="20">
                  <c:v>19.600000000000001</c:v>
                </c:pt>
                <c:pt idx="21">
                  <c:v>20.6</c:v>
                </c:pt>
                <c:pt idx="22">
                  <c:v>21.6</c:v>
                </c:pt>
                <c:pt idx="23">
                  <c:v>23.04</c:v>
                </c:pt>
                <c:pt idx="24">
                  <c:v>23.6</c:v>
                </c:pt>
                <c:pt idx="25">
                  <c:v>24.6</c:v>
                </c:pt>
                <c:pt idx="26">
                  <c:v>25.6</c:v>
                </c:pt>
                <c:pt idx="27">
                  <c:v>26.6</c:v>
                </c:pt>
                <c:pt idx="28">
                  <c:v>27.6</c:v>
                </c:pt>
                <c:pt idx="29">
                  <c:v>28.6</c:v>
                </c:pt>
                <c:pt idx="30">
                  <c:v>29.6</c:v>
                </c:pt>
                <c:pt idx="31">
                  <c:v>30.6</c:v>
                </c:pt>
                <c:pt idx="32">
                  <c:v>31.6</c:v>
                </c:pt>
                <c:pt idx="33">
                  <c:v>32.6</c:v>
                </c:pt>
                <c:pt idx="34">
                  <c:v>33.6</c:v>
                </c:pt>
                <c:pt idx="35">
                  <c:v>34.6</c:v>
                </c:pt>
                <c:pt idx="36">
                  <c:v>35.6</c:v>
                </c:pt>
                <c:pt idx="37">
                  <c:v>36.6</c:v>
                </c:pt>
                <c:pt idx="38">
                  <c:v>37.6</c:v>
                </c:pt>
                <c:pt idx="39">
                  <c:v>38.6</c:v>
                </c:pt>
                <c:pt idx="40">
                  <c:v>39.6</c:v>
                </c:pt>
                <c:pt idx="41">
                  <c:v>40.6</c:v>
                </c:pt>
                <c:pt idx="42">
                  <c:v>41.6</c:v>
                </c:pt>
                <c:pt idx="43">
                  <c:v>42.6</c:v>
                </c:pt>
                <c:pt idx="44">
                  <c:v>43.6</c:v>
                </c:pt>
                <c:pt idx="45">
                  <c:v>44.6</c:v>
                </c:pt>
                <c:pt idx="46">
                  <c:v>45.6</c:v>
                </c:pt>
                <c:pt idx="47">
                  <c:v>46.6</c:v>
                </c:pt>
                <c:pt idx="48">
                  <c:v>47.6</c:v>
                </c:pt>
                <c:pt idx="49">
                  <c:v>48.6</c:v>
                </c:pt>
                <c:pt idx="50">
                  <c:v>49.6</c:v>
                </c:pt>
                <c:pt idx="51">
                  <c:v>50.6</c:v>
                </c:pt>
                <c:pt idx="52">
                  <c:v>51.6</c:v>
                </c:pt>
                <c:pt idx="53">
                  <c:v>52.6</c:v>
                </c:pt>
                <c:pt idx="54">
                  <c:v>52.980000000000004</c:v>
                </c:pt>
                <c:pt idx="55">
                  <c:v>53.563095126508024</c:v>
                </c:pt>
                <c:pt idx="56">
                  <c:v>54.563095126508024</c:v>
                </c:pt>
                <c:pt idx="57">
                  <c:v>55.563095126508024</c:v>
                </c:pt>
                <c:pt idx="58">
                  <c:v>56.563095126508024</c:v>
                </c:pt>
                <c:pt idx="59">
                  <c:v>57.563095126508024</c:v>
                </c:pt>
                <c:pt idx="60">
                  <c:v>58.563095126508024</c:v>
                </c:pt>
                <c:pt idx="61">
                  <c:v>59.563095126508024</c:v>
                </c:pt>
                <c:pt idx="62">
                  <c:v>60.563095126508024</c:v>
                </c:pt>
                <c:pt idx="63">
                  <c:v>61.563095126508024</c:v>
                </c:pt>
                <c:pt idx="64">
                  <c:v>62.563095126508024</c:v>
                </c:pt>
                <c:pt idx="65">
                  <c:v>63.563095126508024</c:v>
                </c:pt>
                <c:pt idx="66">
                  <c:v>64.563095126508017</c:v>
                </c:pt>
              </c:numCache>
            </c:numRef>
          </c:xVal>
          <c:yVal>
            <c:numRef>
              <c:f>'FEB 4 - 2020-10.44'!$O$2:$O$68</c:f>
              <c:numCache>
                <c:formatCode>General</c:formatCode>
                <c:ptCount val="67"/>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formatCode="0.00">
                  <c:v>375.63406400000002</c:v>
                </c:pt>
                <c:pt idx="12" formatCode="0.00">
                  <c:v>375.63406400000002</c:v>
                </c:pt>
                <c:pt idx="13" formatCode="0.00">
                  <c:v>375.63406400000002</c:v>
                </c:pt>
                <c:pt idx="14" formatCode="0.00">
                  <c:v>375.63406400000002</c:v>
                </c:pt>
                <c:pt idx="15" formatCode="0.00">
                  <c:v>375.63406400000002</c:v>
                </c:pt>
                <c:pt idx="16" formatCode="0.00">
                  <c:v>375.63406400000002</c:v>
                </c:pt>
                <c:pt idx="17" formatCode="0.00">
                  <c:v>375.63406400000002</c:v>
                </c:pt>
                <c:pt idx="18" formatCode="0.00">
                  <c:v>375.63406400000002</c:v>
                </c:pt>
                <c:pt idx="19" formatCode="0.00">
                  <c:v>375.63406400000002</c:v>
                </c:pt>
                <c:pt idx="20" formatCode="0.00">
                  <c:v>375.63406400000002</c:v>
                </c:pt>
                <c:pt idx="21" formatCode="0.00">
                  <c:v>375.63406400000002</c:v>
                </c:pt>
                <c:pt idx="22" formatCode="0.00">
                  <c:v>375.63406400000002</c:v>
                </c:pt>
                <c:pt idx="23" formatCode="0.00">
                  <c:v>375.63406400000002</c:v>
                </c:pt>
                <c:pt idx="24" formatCode="0.00">
                  <c:v>375.57406400000002</c:v>
                </c:pt>
                <c:pt idx="25" formatCode="0.00">
                  <c:v>375.534064</c:v>
                </c:pt>
                <c:pt idx="26" formatCode="0.00">
                  <c:v>375.48406400000005</c:v>
                </c:pt>
                <c:pt idx="27" formatCode="0.00">
                  <c:v>375.44406400000003</c:v>
                </c:pt>
                <c:pt idx="28" formatCode="0.00">
                  <c:v>375.40406400000001</c:v>
                </c:pt>
                <c:pt idx="29" formatCode="0.00">
                  <c:v>375.39406400000001</c:v>
                </c:pt>
                <c:pt idx="30" formatCode="0.00">
                  <c:v>375.36406400000004</c:v>
                </c:pt>
                <c:pt idx="31" formatCode="0.00">
                  <c:v>375.31406400000003</c:v>
                </c:pt>
                <c:pt idx="32" formatCode="0.00">
                  <c:v>375.29406400000005</c:v>
                </c:pt>
                <c:pt idx="33" formatCode="0.00">
                  <c:v>375.26406400000002</c:v>
                </c:pt>
                <c:pt idx="34" formatCode="0.00">
                  <c:v>375.23406400000005</c:v>
                </c:pt>
                <c:pt idx="35" formatCode="0.00">
                  <c:v>375.17406400000004</c:v>
                </c:pt>
                <c:pt idx="36" formatCode="0.00">
                  <c:v>375.10406400000005</c:v>
                </c:pt>
                <c:pt idx="37" formatCode="0.00">
                  <c:v>375.00406400000003</c:v>
                </c:pt>
                <c:pt idx="38" formatCode="0.00">
                  <c:v>374.95406400000002</c:v>
                </c:pt>
                <c:pt idx="39" formatCode="0.00">
                  <c:v>374.90406400000001</c:v>
                </c:pt>
                <c:pt idx="40" formatCode="0.00">
                  <c:v>374.83406400000001</c:v>
                </c:pt>
                <c:pt idx="41" formatCode="0.00">
                  <c:v>374.79406400000005</c:v>
                </c:pt>
                <c:pt idx="42" formatCode="0.00">
                  <c:v>374.77406400000001</c:v>
                </c:pt>
                <c:pt idx="43" formatCode="0.00">
                  <c:v>374.73406400000005</c:v>
                </c:pt>
                <c:pt idx="44" formatCode="0.00">
                  <c:v>374.64406400000001</c:v>
                </c:pt>
                <c:pt idx="45" formatCode="0.00">
                  <c:v>374.60406400000005</c:v>
                </c:pt>
                <c:pt idx="46" formatCode="0.00">
                  <c:v>374.594064</c:v>
                </c:pt>
                <c:pt idx="47" formatCode="0.00">
                  <c:v>374.57406400000002</c:v>
                </c:pt>
                <c:pt idx="48" formatCode="0.00">
                  <c:v>374.784064</c:v>
                </c:pt>
                <c:pt idx="49" formatCode="0.00">
                  <c:v>375.27406400000001</c:v>
                </c:pt>
                <c:pt idx="50" formatCode="0.00">
                  <c:v>375.37406400000003</c:v>
                </c:pt>
                <c:pt idx="51" formatCode="0.00">
                  <c:v>375.35406400000005</c:v>
                </c:pt>
                <c:pt idx="52" formatCode="0.00">
                  <c:v>375.38406400000002</c:v>
                </c:pt>
                <c:pt idx="53" formatCode="0.00">
                  <c:v>375.40406400000001</c:v>
                </c:pt>
                <c:pt idx="54" formatCode="0.00">
                  <c:v>375.54406400000005</c:v>
                </c:pt>
                <c:pt idx="55" formatCode="0.00">
                  <c:v>375.63406400000002</c:v>
                </c:pt>
                <c:pt idx="56">
                  <c:v>376.196686</c:v>
                </c:pt>
                <c:pt idx="57">
                  <c:v>376.196686</c:v>
                </c:pt>
                <c:pt idx="58">
                  <c:v>376.196686</c:v>
                </c:pt>
                <c:pt idx="59">
                  <c:v>376.196686</c:v>
                </c:pt>
                <c:pt idx="60">
                  <c:v>376.196686</c:v>
                </c:pt>
                <c:pt idx="61">
                  <c:v>376.196686</c:v>
                </c:pt>
                <c:pt idx="62">
                  <c:v>377.40631100000002</c:v>
                </c:pt>
                <c:pt idx="63">
                  <c:v>378.16290300000003</c:v>
                </c:pt>
                <c:pt idx="64">
                  <c:v>378.16290300000003</c:v>
                </c:pt>
                <c:pt idx="65">
                  <c:v>378.16290300000003</c:v>
                </c:pt>
                <c:pt idx="66">
                  <c:v>378.16290300000003</c:v>
                </c:pt>
              </c:numCache>
            </c:numRef>
          </c:yVal>
          <c:smooth val="1"/>
          <c:extLst xmlns:c16r2="http://schemas.microsoft.com/office/drawing/2015/06/chart">
            <c:ext xmlns:c16="http://schemas.microsoft.com/office/drawing/2014/chart" uri="{C3380CC4-5D6E-409C-BE32-E72D297353CC}">
              <c16:uniqueId val="{00000000-17C5-415B-B075-31EAD047E63B}"/>
            </c:ext>
          </c:extLst>
        </c:ser>
        <c:ser>
          <c:idx val="1"/>
          <c:order val="1"/>
          <c:tx>
            <c:v>Water Surface Level</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'FEB 4 - 2020-10.44'!$N$13:$N$57</c:f>
              <c:numCache>
                <c:formatCode>General</c:formatCode>
                <c:ptCount val="45"/>
                <c:pt idx="0">
                  <c:v>10.6</c:v>
                </c:pt>
                <c:pt idx="1">
                  <c:v>11.6</c:v>
                </c:pt>
                <c:pt idx="2">
                  <c:v>12.6</c:v>
                </c:pt>
                <c:pt idx="3">
                  <c:v>13.6</c:v>
                </c:pt>
                <c:pt idx="4">
                  <c:v>14.6</c:v>
                </c:pt>
                <c:pt idx="5">
                  <c:v>15.6</c:v>
                </c:pt>
                <c:pt idx="6">
                  <c:v>16.600000000000001</c:v>
                </c:pt>
                <c:pt idx="7">
                  <c:v>17.600000000000001</c:v>
                </c:pt>
                <c:pt idx="8">
                  <c:v>18.600000000000001</c:v>
                </c:pt>
                <c:pt idx="9">
                  <c:v>19.600000000000001</c:v>
                </c:pt>
                <c:pt idx="10">
                  <c:v>20.6</c:v>
                </c:pt>
                <c:pt idx="11">
                  <c:v>21.6</c:v>
                </c:pt>
                <c:pt idx="12">
                  <c:v>23.04</c:v>
                </c:pt>
                <c:pt idx="13">
                  <c:v>23.6</c:v>
                </c:pt>
                <c:pt idx="14">
                  <c:v>24.6</c:v>
                </c:pt>
                <c:pt idx="15">
                  <c:v>25.6</c:v>
                </c:pt>
                <c:pt idx="16">
                  <c:v>26.6</c:v>
                </c:pt>
                <c:pt idx="17">
                  <c:v>27.6</c:v>
                </c:pt>
                <c:pt idx="18">
                  <c:v>28.6</c:v>
                </c:pt>
                <c:pt idx="19">
                  <c:v>29.6</c:v>
                </c:pt>
                <c:pt idx="20">
                  <c:v>30.6</c:v>
                </c:pt>
                <c:pt idx="21">
                  <c:v>31.6</c:v>
                </c:pt>
                <c:pt idx="22">
                  <c:v>32.6</c:v>
                </c:pt>
                <c:pt idx="23">
                  <c:v>33.6</c:v>
                </c:pt>
                <c:pt idx="24">
                  <c:v>34.6</c:v>
                </c:pt>
                <c:pt idx="25">
                  <c:v>35.6</c:v>
                </c:pt>
                <c:pt idx="26">
                  <c:v>36.6</c:v>
                </c:pt>
                <c:pt idx="27">
                  <c:v>37.6</c:v>
                </c:pt>
                <c:pt idx="28">
                  <c:v>38.6</c:v>
                </c:pt>
                <c:pt idx="29">
                  <c:v>39.6</c:v>
                </c:pt>
                <c:pt idx="30">
                  <c:v>40.6</c:v>
                </c:pt>
                <c:pt idx="31">
                  <c:v>41.6</c:v>
                </c:pt>
                <c:pt idx="32">
                  <c:v>42.6</c:v>
                </c:pt>
                <c:pt idx="33">
                  <c:v>43.6</c:v>
                </c:pt>
                <c:pt idx="34">
                  <c:v>44.6</c:v>
                </c:pt>
                <c:pt idx="35">
                  <c:v>45.6</c:v>
                </c:pt>
                <c:pt idx="36">
                  <c:v>46.6</c:v>
                </c:pt>
                <c:pt idx="37">
                  <c:v>47.6</c:v>
                </c:pt>
                <c:pt idx="38">
                  <c:v>48.6</c:v>
                </c:pt>
                <c:pt idx="39">
                  <c:v>49.6</c:v>
                </c:pt>
                <c:pt idx="40">
                  <c:v>50.6</c:v>
                </c:pt>
                <c:pt idx="41">
                  <c:v>51.6</c:v>
                </c:pt>
                <c:pt idx="42">
                  <c:v>52.6</c:v>
                </c:pt>
                <c:pt idx="43">
                  <c:v>52.980000000000004</c:v>
                </c:pt>
                <c:pt idx="44">
                  <c:v>53.563095126508024</c:v>
                </c:pt>
              </c:numCache>
            </c:numRef>
          </c:xVal>
          <c:yVal>
            <c:numRef>
              <c:f>'FEB 4 - 2020-10.44'!$P$13:$P$57</c:f>
              <c:numCache>
                <c:formatCode>0.00</c:formatCode>
                <c:ptCount val="45"/>
                <c:pt idx="0">
                  <c:v>375.63406400000002</c:v>
                </c:pt>
                <c:pt idx="1">
                  <c:v>375.63406400000002</c:v>
                </c:pt>
                <c:pt idx="2">
                  <c:v>375.63406400000002</c:v>
                </c:pt>
                <c:pt idx="3">
                  <c:v>375.63406400000002</c:v>
                </c:pt>
                <c:pt idx="4">
                  <c:v>375.63406400000002</c:v>
                </c:pt>
                <c:pt idx="5">
                  <c:v>375.63406400000002</c:v>
                </c:pt>
                <c:pt idx="6">
                  <c:v>375.63406400000002</c:v>
                </c:pt>
                <c:pt idx="7">
                  <c:v>375.63406400000002</c:v>
                </c:pt>
                <c:pt idx="8">
                  <c:v>375.63406400000002</c:v>
                </c:pt>
                <c:pt idx="9">
                  <c:v>375.63406400000002</c:v>
                </c:pt>
                <c:pt idx="10">
                  <c:v>375.63406400000002</c:v>
                </c:pt>
                <c:pt idx="11">
                  <c:v>375.63406400000002</c:v>
                </c:pt>
                <c:pt idx="12">
                  <c:v>375.63406400000002</c:v>
                </c:pt>
                <c:pt idx="13">
                  <c:v>375.63406400000002</c:v>
                </c:pt>
                <c:pt idx="14">
                  <c:v>375.63406400000002</c:v>
                </c:pt>
                <c:pt idx="15">
                  <c:v>375.63406400000002</c:v>
                </c:pt>
                <c:pt idx="16">
                  <c:v>375.63406400000002</c:v>
                </c:pt>
                <c:pt idx="17">
                  <c:v>375.63406400000002</c:v>
                </c:pt>
                <c:pt idx="18">
                  <c:v>375.63406400000002</c:v>
                </c:pt>
                <c:pt idx="19">
                  <c:v>375.63406400000002</c:v>
                </c:pt>
                <c:pt idx="20">
                  <c:v>375.63406400000002</c:v>
                </c:pt>
                <c:pt idx="21">
                  <c:v>375.63406400000002</c:v>
                </c:pt>
                <c:pt idx="22">
                  <c:v>375.63406400000002</c:v>
                </c:pt>
                <c:pt idx="23">
                  <c:v>375.63406400000002</c:v>
                </c:pt>
                <c:pt idx="24">
                  <c:v>375.63406400000002</c:v>
                </c:pt>
                <c:pt idx="25">
                  <c:v>375.63406400000002</c:v>
                </c:pt>
                <c:pt idx="26">
                  <c:v>375.63406400000002</c:v>
                </c:pt>
                <c:pt idx="27">
                  <c:v>375.63406400000002</c:v>
                </c:pt>
                <c:pt idx="28">
                  <c:v>375.63406400000002</c:v>
                </c:pt>
                <c:pt idx="29">
                  <c:v>375.63406400000002</c:v>
                </c:pt>
                <c:pt idx="30">
                  <c:v>375.63406400000002</c:v>
                </c:pt>
                <c:pt idx="31">
                  <c:v>375.63406400000002</c:v>
                </c:pt>
                <c:pt idx="32">
                  <c:v>375.63406400000002</c:v>
                </c:pt>
                <c:pt idx="33">
                  <c:v>375.63406400000002</c:v>
                </c:pt>
                <c:pt idx="34">
                  <c:v>375.63406400000002</c:v>
                </c:pt>
                <c:pt idx="35">
                  <c:v>375.63406400000002</c:v>
                </c:pt>
                <c:pt idx="36">
                  <c:v>375.63406400000002</c:v>
                </c:pt>
                <c:pt idx="37">
                  <c:v>375.63406400000002</c:v>
                </c:pt>
                <c:pt idx="38">
                  <c:v>375.63406400000002</c:v>
                </c:pt>
                <c:pt idx="39">
                  <c:v>375.63406400000002</c:v>
                </c:pt>
                <c:pt idx="40">
                  <c:v>375.63406400000002</c:v>
                </c:pt>
                <c:pt idx="41">
                  <c:v>375.63406400000002</c:v>
                </c:pt>
                <c:pt idx="42">
                  <c:v>375.63406400000002</c:v>
                </c:pt>
                <c:pt idx="43">
                  <c:v>375.63406400000002</c:v>
                </c:pt>
                <c:pt idx="44">
                  <c:v>375.63406400000002</c:v>
                </c:pt>
              </c:numCache>
            </c:numRef>
          </c:yVal>
          <c:smooth val="1"/>
          <c:extLst xmlns:c16r2="http://schemas.microsoft.com/office/drawing/2015/06/chart">
            <c:ext xmlns:c16="http://schemas.microsoft.com/office/drawing/2014/chart" uri="{C3380CC4-5D6E-409C-BE32-E72D297353CC}">
              <c16:uniqueId val="{00000001-17C5-415B-B075-31EAD047E63B}"/>
            </c:ext>
          </c:extLst>
        </c:ser>
        <c:ser>
          <c:idx val="3"/>
          <c:order val="3"/>
          <c:tx>
            <c:v>DATUM</c:v>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'FEB 4 - 2020-10.44'!$R$2:$R$3</c:f>
              <c:numCache>
                <c:formatCode>General</c:formatCode>
                <c:ptCount val="2"/>
                <c:pt idx="0">
                  <c:v>0</c:v>
                </c:pt>
                <c:pt idx="1">
                  <c:v>60</c:v>
                </c:pt>
              </c:numCache>
            </c:numRef>
          </c:xVal>
          <c:yVal>
            <c:numRef>
              <c:f>'FEB 4 - 2020-10.44'!$Q$2:$Q$3</c:f>
              <c:numCache>
                <c:formatCode>0.00</c:formatCode>
                <c:ptCount val="2"/>
                <c:pt idx="0">
                  <c:v>373.93149900000003</c:v>
                </c:pt>
                <c:pt idx="1">
                  <c:v>373.93149900000003</c:v>
                </c:pt>
              </c:numCache>
            </c:numRef>
          </c:yVal>
          <c:smooth val="1"/>
          <c:extLst xmlns:c16r2="http://schemas.microsoft.com/office/drawing/2015/06/chart">
            <c:ext xmlns:c16="http://schemas.microsoft.com/office/drawing/2014/chart" uri="{C3380CC4-5D6E-409C-BE32-E72D297353CC}">
              <c16:uniqueId val="{00000002-17C5-415B-B075-31EAD047E63B}"/>
            </c:ext>
          </c:extLst>
        </c:ser>
        <c:dLbls>
          <c:showLegendKey val="0"/>
          <c:showVal val="0"/>
          <c:showCatName val="0"/>
          <c:showSerName val="0"/>
          <c:showPercent val="0"/>
          <c:showBubbleSize val="0"/>
        </c:dLbls>
        <c:axId val="-1458237456"/>
        <c:axId val="-1460410672"/>
        <c:extLst xmlns:c16r2="http://schemas.microsoft.com/office/drawing/2015/06/chart">
          <c:ext xmlns:c15="http://schemas.microsoft.com/office/drawing/2012/chart" uri="{02D57815-91ED-43cb-92C2-25804820EDAC}">
            <c15:filteredScatterSeries>
              <c15:ser>
                <c:idx val="2"/>
                <c:order val="2"/>
                <c:tx>
                  <c:v>Wetted Perimeter</c:v>
                </c:tx>
                <c:spPr>
                  <a:ln w="22225" cap="rnd">
                    <a:solidFill>
                      <a:srgbClr val="FF0000">
                        <a:alpha val="59000"/>
                      </a:srgbClr>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extLst xmlns:c16r2="http://schemas.microsoft.com/office/drawing/2015/06/chart">
                      <c:ext uri="{02D57815-91ED-43cb-92C2-25804820EDAC}">
                        <c15:formulaRef>
                          <c15:sqref>'[2]Ingin_Processed (edITING)'!$L$10:$L$20</c15:sqref>
                        </c15:formulaRef>
                      </c:ext>
                    </c:extLst>
                    <c:numCache>
                      <c:formatCode>General</c:formatCode>
                      <c:ptCount val="11"/>
                      <c:pt idx="0">
                        <c:v>30.564756468843282</c:v>
                      </c:pt>
                      <c:pt idx="1">
                        <c:v>30.563434918223404</c:v>
                      </c:pt>
                      <c:pt idx="2">
                        <c:v>33.708042734692249</c:v>
                      </c:pt>
                      <c:pt idx="3">
                        <c:v>37.743973823661065</c:v>
                      </c:pt>
                      <c:pt idx="4">
                        <c:v>41.462554528229226</c:v>
                      </c:pt>
                      <c:pt idx="5">
                        <c:v>44.983119911824822</c:v>
                      </c:pt>
                      <c:pt idx="6">
                        <c:v>47.286836477002844</c:v>
                      </c:pt>
                      <c:pt idx="7">
                        <c:v>50.982762459533269</c:v>
                      </c:pt>
                      <c:pt idx="8">
                        <c:v>53.767043753613265</c:v>
                      </c:pt>
                      <c:pt idx="9">
                        <c:v>57.346088105488107</c:v>
                      </c:pt>
                      <c:pt idx="10">
                        <c:v>59.94297103912681</c:v>
                      </c:pt>
                    </c:numCache>
                  </c:numRef>
                </c:xVal>
                <c:yVal>
                  <c:numRef>
                    <c:extLst xmlns:c16r2="http://schemas.microsoft.com/office/drawing/2015/06/chart">
                      <c:ext uri="{02D57815-91ED-43cb-92C2-25804820EDAC}">
                        <c15:formulaRef>
                          <c15:sqref>'[2]Ingin_Processed (edITING)'!$M$10:$M$20</c15:sqref>
                        </c15:formulaRef>
                      </c:ext>
                    </c:extLst>
                    <c:numCache>
                      <c:formatCode>General</c:formatCode>
                      <c:ptCount val="11"/>
                      <c:pt idx="0">
                        <c:v>29.076000000000001</c:v>
                      </c:pt>
                      <c:pt idx="1">
                        <c:v>29.077999999999999</c:v>
                      </c:pt>
                      <c:pt idx="2">
                        <c:v>28.44</c:v>
                      </c:pt>
                      <c:pt idx="3">
                        <c:v>28.202000000000002</c:v>
                      </c:pt>
                      <c:pt idx="4">
                        <c:v>27.978999999999999</c:v>
                      </c:pt>
                      <c:pt idx="5">
                        <c:v>28.013999999999999</c:v>
                      </c:pt>
                      <c:pt idx="6">
                        <c:v>28.056000000000001</c:v>
                      </c:pt>
                      <c:pt idx="7">
                        <c:v>28.209</c:v>
                      </c:pt>
                      <c:pt idx="8">
                        <c:v>28.504999999999999</c:v>
                      </c:pt>
                      <c:pt idx="9">
                        <c:v>28.852</c:v>
                      </c:pt>
                      <c:pt idx="10">
                        <c:v>29.041</c:v>
                      </c:pt>
                    </c:numCache>
                  </c:numRef>
                </c:yVal>
                <c:smooth val="1"/>
                <c:extLst xmlns:c16r2="http://schemas.microsoft.com/office/drawing/2015/06/chart">
                  <c:ext xmlns:c16="http://schemas.microsoft.com/office/drawing/2014/chart" uri="{C3380CC4-5D6E-409C-BE32-E72D297353CC}">
                    <c16:uniqueId val="{00000003-17C5-415B-B075-31EAD047E63B}"/>
                  </c:ext>
                </c:extLst>
              </c15:ser>
            </c15:filteredScatterSeries>
          </c:ext>
        </c:extLst>
      </c:scatterChart>
      <c:valAx>
        <c:axId val="-1458237456"/>
        <c:scaling>
          <c:orientation val="minMax"/>
          <c:max val="60"/>
          <c:min val="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Distance (m)</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0410672"/>
        <c:crosses val="autoZero"/>
        <c:crossBetween val="midCat"/>
      </c:valAx>
      <c:valAx>
        <c:axId val="-1460410672"/>
        <c:scaling>
          <c:orientation val="minMax"/>
          <c:max val="384"/>
          <c:min val="373"/>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Elevation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8237456"/>
        <c:crosses val="autoZero"/>
        <c:crossBetween val="midCat"/>
      </c:valAx>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chemeClr val="lt1">
                    <a:lumMod val="7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24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 4 - 2020-10.57'!$H$2:$H$13</c:f>
              <c:numCache>
                <c:formatCode>General</c:formatCode>
                <c:ptCount val="12"/>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numCache>
            </c:numRef>
          </c:xVal>
          <c:yVal>
            <c:numRef>
              <c:f>'FEB 4 - 2020-10.57'!$I$2:$I$13</c:f>
              <c:numCache>
                <c:formatCode>General</c:formatCode>
                <c:ptCount val="12"/>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numCache>
            </c:numRef>
          </c:yVal>
          <c:smooth val="1"/>
          <c:extLst xmlns:c16r2="http://schemas.microsoft.com/office/drawing/2015/06/chart">
            <c:ext xmlns:c16="http://schemas.microsoft.com/office/drawing/2014/chart" uri="{C3380CC4-5D6E-409C-BE32-E72D297353CC}">
              <c16:uniqueId val="{00000000-273F-421A-B107-004D064D88EE}"/>
            </c:ext>
          </c:extLst>
        </c:ser>
        <c:dLbls>
          <c:showLegendKey val="0"/>
          <c:showVal val="0"/>
          <c:showCatName val="0"/>
          <c:showSerName val="0"/>
          <c:showPercent val="0"/>
          <c:showBubbleSize val="0"/>
        </c:dLbls>
        <c:axId val="-1460414480"/>
        <c:axId val="-1460417200"/>
      </c:scatterChart>
      <c:valAx>
        <c:axId val="-146041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17200"/>
        <c:crosses val="autoZero"/>
        <c:crossBetween val="midCat"/>
      </c:valAx>
      <c:valAx>
        <c:axId val="-146041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14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 4 - 2020-10.57'!$H$14:$H$45</c:f>
              <c:numCache>
                <c:formatCode>General</c:formatCode>
                <c:ptCount val="32"/>
                <c:pt idx="0">
                  <c:v>11.601111501849472</c:v>
                </c:pt>
                <c:pt idx="1">
                  <c:v>12.601112148178244</c:v>
                </c:pt>
                <c:pt idx="2">
                  <c:v>13.601111939506536</c:v>
                </c:pt>
                <c:pt idx="3">
                  <c:v>14.601111730843861</c:v>
                </c:pt>
                <c:pt idx="4">
                  <c:v>15.601112377358538</c:v>
                </c:pt>
                <c:pt idx="5">
                  <c:v>16.601112168609291</c:v>
                </c:pt>
                <c:pt idx="6">
                  <c:v>17.601111959964587</c:v>
                </c:pt>
                <c:pt idx="7">
                  <c:v>18.60111260643297</c:v>
                </c:pt>
                <c:pt idx="8">
                  <c:v>19.60111187933235</c:v>
                </c:pt>
                <c:pt idx="9">
                  <c:v>20.601111670598353</c:v>
                </c:pt>
                <c:pt idx="10">
                  <c:v>21.60111146202691</c:v>
                </c:pt>
                <c:pt idx="11">
                  <c:v>22.601112108505603</c:v>
                </c:pt>
                <c:pt idx="12">
                  <c:v>23.601111899877978</c:v>
                </c:pt>
                <c:pt idx="13">
                  <c:v>24.601111691152578</c:v>
                </c:pt>
                <c:pt idx="14">
                  <c:v>25.601112337636089</c:v>
                </c:pt>
                <c:pt idx="15">
                  <c:v>26.601112129073442</c:v>
                </c:pt>
                <c:pt idx="16">
                  <c:v>27.601111401886847</c:v>
                </c:pt>
                <c:pt idx="17">
                  <c:v>28.601112048373533</c:v>
                </c:pt>
                <c:pt idx="18">
                  <c:v>29.601111839753656</c:v>
                </c:pt>
                <c:pt idx="19">
                  <c:v>30.6011116311347</c:v>
                </c:pt>
                <c:pt idx="20">
                  <c:v>31.601112277524262</c:v>
                </c:pt>
                <c:pt idx="21">
                  <c:v>32.601112068967183</c:v>
                </c:pt>
                <c:pt idx="22">
                  <c:v>33.601111860350443</c:v>
                </c:pt>
                <c:pt idx="23">
                  <c:v>34.601112506841346</c:v>
                </c:pt>
                <c:pt idx="24">
                  <c:v>35.60111229812621</c:v>
                </c:pt>
                <c:pt idx="25">
                  <c:v>36.601111571044747</c:v>
                </c:pt>
                <c:pt idx="26">
                  <c:v>37.601112217597297</c:v>
                </c:pt>
                <c:pt idx="27">
                  <c:v>38.601112008883504</c:v>
                </c:pt>
                <c:pt idx="28">
                  <c:v>39.601111800269678</c:v>
                </c:pt>
                <c:pt idx="29">
                  <c:v>40.601111591656256</c:v>
                </c:pt>
                <c:pt idx="30">
                  <c:v>41.601112238149852</c:v>
                </c:pt>
                <c:pt idx="31">
                  <c:v>42.601112029437544</c:v>
                </c:pt>
              </c:numCache>
            </c:numRef>
          </c:xVal>
          <c:yVal>
            <c:numRef>
              <c:f>'FEB 4 - 2020-10.57'!$I$14:$I$45</c:f>
              <c:numCache>
                <c:formatCode>General</c:formatCode>
                <c:ptCount val="32"/>
                <c:pt idx="0">
                  <c:v>375.70419299999998</c:v>
                </c:pt>
                <c:pt idx="1">
                  <c:v>375.589966</c:v>
                </c:pt>
                <c:pt idx="2">
                  <c:v>375.589966</c:v>
                </c:pt>
                <c:pt idx="3">
                  <c:v>375.589966</c:v>
                </c:pt>
                <c:pt idx="4">
                  <c:v>375.59942599999999</c:v>
                </c:pt>
                <c:pt idx="5">
                  <c:v>375.59942599999999</c:v>
                </c:pt>
                <c:pt idx="6">
                  <c:v>375.59942599999999</c:v>
                </c:pt>
                <c:pt idx="7">
                  <c:v>375.59942599999999</c:v>
                </c:pt>
                <c:pt idx="8">
                  <c:v>375.59942599999999</c:v>
                </c:pt>
                <c:pt idx="9">
                  <c:v>375.59945699999997</c:v>
                </c:pt>
                <c:pt idx="10">
                  <c:v>375.59945699999997</c:v>
                </c:pt>
                <c:pt idx="11">
                  <c:v>375.50320399999998</c:v>
                </c:pt>
                <c:pt idx="12">
                  <c:v>375.50320399999998</c:v>
                </c:pt>
                <c:pt idx="13">
                  <c:v>375.50320399999998</c:v>
                </c:pt>
                <c:pt idx="14">
                  <c:v>375.50320399999998</c:v>
                </c:pt>
                <c:pt idx="15">
                  <c:v>375.58941700000003</c:v>
                </c:pt>
                <c:pt idx="16">
                  <c:v>375.58941700000003</c:v>
                </c:pt>
                <c:pt idx="17">
                  <c:v>375.58941700000003</c:v>
                </c:pt>
                <c:pt idx="18">
                  <c:v>375.58941700000003</c:v>
                </c:pt>
                <c:pt idx="19">
                  <c:v>375.58941700000003</c:v>
                </c:pt>
                <c:pt idx="20">
                  <c:v>375.5</c:v>
                </c:pt>
                <c:pt idx="21">
                  <c:v>375.5</c:v>
                </c:pt>
                <c:pt idx="22">
                  <c:v>375.5</c:v>
                </c:pt>
                <c:pt idx="23">
                  <c:v>375.5</c:v>
                </c:pt>
                <c:pt idx="24">
                  <c:v>375.5</c:v>
                </c:pt>
                <c:pt idx="25">
                  <c:v>375.5</c:v>
                </c:pt>
                <c:pt idx="26">
                  <c:v>375.5</c:v>
                </c:pt>
                <c:pt idx="27">
                  <c:v>375.52096599999999</c:v>
                </c:pt>
                <c:pt idx="28">
                  <c:v>375.52096599999999</c:v>
                </c:pt>
                <c:pt idx="29">
                  <c:v>375.52096599999999</c:v>
                </c:pt>
                <c:pt idx="30">
                  <c:v>375.63406400000002</c:v>
                </c:pt>
                <c:pt idx="31">
                  <c:v>375.63406400000002</c:v>
                </c:pt>
              </c:numCache>
            </c:numRef>
          </c:yVal>
          <c:smooth val="1"/>
          <c:extLst xmlns:c16r2="http://schemas.microsoft.com/office/drawing/2015/06/chart">
            <c:ext xmlns:c16="http://schemas.microsoft.com/office/drawing/2014/chart" uri="{C3380CC4-5D6E-409C-BE32-E72D297353CC}">
              <c16:uniqueId val="{00000000-AADF-4D97-8584-8CAA41E037D2}"/>
            </c:ext>
          </c:extLst>
        </c:ser>
        <c:dLbls>
          <c:showLegendKey val="0"/>
          <c:showVal val="0"/>
          <c:showCatName val="0"/>
          <c:showSerName val="0"/>
          <c:showPercent val="0"/>
          <c:showBubbleSize val="0"/>
        </c:dLbls>
        <c:axId val="-1460415568"/>
        <c:axId val="-1460416112"/>
      </c:scatterChart>
      <c:valAx>
        <c:axId val="-1460415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16112"/>
        <c:crosses val="autoZero"/>
        <c:crossBetween val="midCat"/>
      </c:valAx>
      <c:valAx>
        <c:axId val="-1460416112"/>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1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 4 - 2020-10.57'!$H$57:$H$68</c:f>
              <c:numCache>
                <c:formatCode>General</c:formatCode>
                <c:ptCount val="12"/>
                <c:pt idx="0">
                  <c:v>43.19420715594557</c:v>
                </c:pt>
                <c:pt idx="1">
                  <c:v>44.194207028421822</c:v>
                </c:pt>
                <c:pt idx="2">
                  <c:v>45.194206900808204</c:v>
                </c:pt>
                <c:pt idx="3">
                  <c:v>46.19420710984145</c:v>
                </c:pt>
                <c:pt idx="4">
                  <c:v>47.194206982344333</c:v>
                </c:pt>
                <c:pt idx="5">
                  <c:v>48.194206854816009</c:v>
                </c:pt>
                <c:pt idx="6">
                  <c:v>49.194206727234814</c:v>
                </c:pt>
                <c:pt idx="7">
                  <c:v>50.194206936395886</c:v>
                </c:pt>
                <c:pt idx="8">
                  <c:v>51.194206808827872</c:v>
                </c:pt>
                <c:pt idx="9">
                  <c:v>52.194206681266124</c:v>
                </c:pt>
                <c:pt idx="10">
                  <c:v>53.194207408974755</c:v>
                </c:pt>
                <c:pt idx="11">
                  <c:v>54.194206762953804</c:v>
                </c:pt>
              </c:numCache>
            </c:numRef>
          </c:xVal>
          <c:yVal>
            <c:numRef>
              <c:f>'FEB 4 - 2020-10.57'!$I$57:$I$68</c:f>
              <c:numCache>
                <c:formatCode>General</c:formatCode>
                <c:ptCount val="12"/>
                <c:pt idx="0">
                  <c:v>375.63406400000002</c:v>
                </c:pt>
                <c:pt idx="1">
                  <c:v>376.196686</c:v>
                </c:pt>
                <c:pt idx="2">
                  <c:v>376.196686</c:v>
                </c:pt>
                <c:pt idx="3">
                  <c:v>376.196686</c:v>
                </c:pt>
                <c:pt idx="4">
                  <c:v>376.196686</c:v>
                </c:pt>
                <c:pt idx="5">
                  <c:v>376.196686</c:v>
                </c:pt>
                <c:pt idx="6">
                  <c:v>376.196686</c:v>
                </c:pt>
                <c:pt idx="7">
                  <c:v>377.40631100000002</c:v>
                </c:pt>
                <c:pt idx="8">
                  <c:v>378.16290300000003</c:v>
                </c:pt>
                <c:pt idx="9">
                  <c:v>378.16290300000003</c:v>
                </c:pt>
                <c:pt idx="10">
                  <c:v>378.16290300000003</c:v>
                </c:pt>
                <c:pt idx="11">
                  <c:v>378.16290300000003</c:v>
                </c:pt>
              </c:numCache>
            </c:numRef>
          </c:yVal>
          <c:smooth val="1"/>
          <c:extLst xmlns:c16r2="http://schemas.microsoft.com/office/drawing/2015/06/chart">
            <c:ext xmlns:c16="http://schemas.microsoft.com/office/drawing/2014/chart" uri="{C3380CC4-5D6E-409C-BE32-E72D297353CC}">
              <c16:uniqueId val="{00000000-BD13-46DC-9F91-7025590C9F91}"/>
            </c:ext>
          </c:extLst>
        </c:ser>
        <c:dLbls>
          <c:showLegendKey val="0"/>
          <c:showVal val="0"/>
          <c:showCatName val="0"/>
          <c:showSerName val="0"/>
          <c:showPercent val="0"/>
          <c:showBubbleSize val="0"/>
        </c:dLbls>
        <c:axId val="-1460415024"/>
        <c:axId val="-1460411760"/>
      </c:scatterChart>
      <c:valAx>
        <c:axId val="-1460415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11760"/>
        <c:crosses val="autoZero"/>
        <c:crossBetween val="midCat"/>
      </c:valAx>
      <c:valAx>
        <c:axId val="-1460411760"/>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15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section (DEM)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XS_RB</c:v>
          </c:tx>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11"/>
            <c:marker>
              <c:symbol val="triangle"/>
              <c:size val="10"/>
              <c:spPr>
                <a:solidFill>
                  <a:srgbClr val="FF0000"/>
                </a:solidFill>
                <a:ln w="9525">
                  <a:noFill/>
                </a:ln>
                <a:effectLst/>
              </c:spPr>
            </c:marker>
            <c:bubble3D val="0"/>
            <c:extLst xmlns:c16r2="http://schemas.microsoft.com/office/drawing/2015/06/chart">
              <c:ext xmlns:c16="http://schemas.microsoft.com/office/drawing/2014/chart" uri="{C3380CC4-5D6E-409C-BE32-E72D297353CC}">
                <c16:uniqueId val="{00000000-F5BD-4950-831B-F6019D407062}"/>
              </c:ext>
            </c:extLst>
          </c:dPt>
          <c:dPt>
            <c:idx val="56"/>
            <c:marker>
              <c:symbol val="triangle"/>
              <c:size val="10"/>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1-F5BD-4950-831B-F6019D407062}"/>
              </c:ext>
            </c:extLst>
          </c:dPt>
          <c:xVal>
            <c:numRef>
              <c:f>'FEB 4 - 2020-10.57'!$H$2:$H$68</c:f>
              <c:numCache>
                <c:formatCode>General</c:formatCode>
                <c:ptCount val="67"/>
                <c:pt idx="0">
                  <c:v>0</c:v>
                </c:pt>
                <c:pt idx="1">
                  <c:v>1.000000410655711</c:v>
                </c:pt>
                <c:pt idx="2">
                  <c:v>2.0000004847570159</c:v>
                </c:pt>
                <c:pt idx="3">
                  <c:v>3.0000008954125699</c:v>
                </c:pt>
                <c:pt idx="4">
                  <c:v>4.0000004509562537</c:v>
                </c:pt>
                <c:pt idx="5">
                  <c:v>5.0000008616118752</c:v>
                </c:pt>
                <c:pt idx="6">
                  <c:v>6.0000004172550998</c:v>
                </c:pt>
                <c:pt idx="7">
                  <c:v>7.0000008279107417</c:v>
                </c:pt>
                <c:pt idx="8">
                  <c:v>8.0000003834544131</c:v>
                </c:pt>
                <c:pt idx="9">
                  <c:v>9.0000007941100648</c:v>
                </c:pt>
                <c:pt idx="10">
                  <c:v>10.000000349753281</c:v>
                </c:pt>
                <c:pt idx="11">
                  <c:v>10.60111222900451</c:v>
                </c:pt>
                <c:pt idx="12">
                  <c:v>11.601111501849472</c:v>
                </c:pt>
                <c:pt idx="13">
                  <c:v>12.601112148178244</c:v>
                </c:pt>
                <c:pt idx="14">
                  <c:v>13.601111939506536</c:v>
                </c:pt>
                <c:pt idx="15">
                  <c:v>14.601111730843861</c:v>
                </c:pt>
                <c:pt idx="16">
                  <c:v>15.601112377358538</c:v>
                </c:pt>
                <c:pt idx="17">
                  <c:v>16.601112168609291</c:v>
                </c:pt>
                <c:pt idx="18">
                  <c:v>17.601111959964587</c:v>
                </c:pt>
                <c:pt idx="19">
                  <c:v>18.60111260643297</c:v>
                </c:pt>
                <c:pt idx="20">
                  <c:v>19.60111187933235</c:v>
                </c:pt>
                <c:pt idx="21">
                  <c:v>20.601111670598353</c:v>
                </c:pt>
                <c:pt idx="22">
                  <c:v>21.60111146202691</c:v>
                </c:pt>
                <c:pt idx="23">
                  <c:v>22.601112108505603</c:v>
                </c:pt>
                <c:pt idx="24">
                  <c:v>23.601111899877978</c:v>
                </c:pt>
                <c:pt idx="25">
                  <c:v>24.601111691152578</c:v>
                </c:pt>
                <c:pt idx="26">
                  <c:v>25.601112337636089</c:v>
                </c:pt>
                <c:pt idx="27">
                  <c:v>26.601112129073442</c:v>
                </c:pt>
                <c:pt idx="28">
                  <c:v>27.601111401886847</c:v>
                </c:pt>
                <c:pt idx="29">
                  <c:v>28.601112048373533</c:v>
                </c:pt>
                <c:pt idx="30">
                  <c:v>29.601111839753656</c:v>
                </c:pt>
                <c:pt idx="31">
                  <c:v>30.6011116311347</c:v>
                </c:pt>
                <c:pt idx="32">
                  <c:v>31.601112277524262</c:v>
                </c:pt>
                <c:pt idx="33">
                  <c:v>32.601112068967183</c:v>
                </c:pt>
                <c:pt idx="34">
                  <c:v>33.601111860350443</c:v>
                </c:pt>
                <c:pt idx="35">
                  <c:v>34.601112506841346</c:v>
                </c:pt>
                <c:pt idx="36">
                  <c:v>35.60111229812621</c:v>
                </c:pt>
                <c:pt idx="37">
                  <c:v>36.601111571044747</c:v>
                </c:pt>
                <c:pt idx="38">
                  <c:v>37.601112217597297</c:v>
                </c:pt>
                <c:pt idx="39">
                  <c:v>38.601112008883504</c:v>
                </c:pt>
                <c:pt idx="40">
                  <c:v>39.601111800269678</c:v>
                </c:pt>
                <c:pt idx="41">
                  <c:v>40.601111591656256</c:v>
                </c:pt>
                <c:pt idx="42">
                  <c:v>41.601112238149852</c:v>
                </c:pt>
                <c:pt idx="43">
                  <c:v>42.601112029437544</c:v>
                </c:pt>
                <c:pt idx="55">
                  <c:v>43.19420715594557</c:v>
                </c:pt>
                <c:pt idx="56">
                  <c:v>44.194207028421822</c:v>
                </c:pt>
                <c:pt idx="57">
                  <c:v>45.194206900808204</c:v>
                </c:pt>
                <c:pt idx="58">
                  <c:v>46.19420710984145</c:v>
                </c:pt>
                <c:pt idx="59">
                  <c:v>47.194206982344333</c:v>
                </c:pt>
                <c:pt idx="60">
                  <c:v>48.194206854816009</c:v>
                </c:pt>
                <c:pt idx="61">
                  <c:v>49.194206727234814</c:v>
                </c:pt>
                <c:pt idx="62">
                  <c:v>50.194206936395886</c:v>
                </c:pt>
                <c:pt idx="63">
                  <c:v>51.194206808827872</c:v>
                </c:pt>
                <c:pt idx="64">
                  <c:v>52.194206681266124</c:v>
                </c:pt>
                <c:pt idx="65">
                  <c:v>53.194207408974755</c:v>
                </c:pt>
                <c:pt idx="66">
                  <c:v>54.194206762953804</c:v>
                </c:pt>
              </c:numCache>
            </c:numRef>
          </c:xVal>
          <c:yVal>
            <c:numRef>
              <c:f>'FEB 4 - 2020-10.57'!$I$2:$I$68</c:f>
              <c:numCache>
                <c:formatCode>General</c:formatCode>
                <c:ptCount val="67"/>
                <c:pt idx="0">
                  <c:v>383.21176100000002</c:v>
                </c:pt>
                <c:pt idx="1">
                  <c:v>383.21176100000002</c:v>
                </c:pt>
                <c:pt idx="2">
                  <c:v>383.21176100000002</c:v>
                </c:pt>
                <c:pt idx="3">
                  <c:v>376.31845099999998</c:v>
                </c:pt>
                <c:pt idx="4">
                  <c:v>376.31845099999998</c:v>
                </c:pt>
                <c:pt idx="5">
                  <c:v>376.31845099999998</c:v>
                </c:pt>
                <c:pt idx="6">
                  <c:v>376.31845099999998</c:v>
                </c:pt>
                <c:pt idx="7">
                  <c:v>376.31845099999998</c:v>
                </c:pt>
                <c:pt idx="8">
                  <c:v>376.31845099999998</c:v>
                </c:pt>
                <c:pt idx="9">
                  <c:v>375.70419299999998</c:v>
                </c:pt>
                <c:pt idx="10">
                  <c:v>375.70419299999998</c:v>
                </c:pt>
                <c:pt idx="11">
                  <c:v>375.70419299999998</c:v>
                </c:pt>
                <c:pt idx="12">
                  <c:v>375.70419299999998</c:v>
                </c:pt>
                <c:pt idx="13">
                  <c:v>375.589966</c:v>
                </c:pt>
                <c:pt idx="14">
                  <c:v>375.589966</c:v>
                </c:pt>
                <c:pt idx="15">
                  <c:v>375.589966</c:v>
                </c:pt>
                <c:pt idx="16">
                  <c:v>375.59942599999999</c:v>
                </c:pt>
                <c:pt idx="17">
                  <c:v>375.59942599999999</c:v>
                </c:pt>
                <c:pt idx="18">
                  <c:v>375.59942599999999</c:v>
                </c:pt>
                <c:pt idx="19">
                  <c:v>375.59942599999999</c:v>
                </c:pt>
                <c:pt idx="20">
                  <c:v>375.59942599999999</c:v>
                </c:pt>
                <c:pt idx="21">
                  <c:v>375.59945699999997</c:v>
                </c:pt>
                <c:pt idx="22">
                  <c:v>375.59945699999997</c:v>
                </c:pt>
                <c:pt idx="23">
                  <c:v>375.50320399999998</c:v>
                </c:pt>
                <c:pt idx="24">
                  <c:v>375.50320399999998</c:v>
                </c:pt>
                <c:pt idx="25">
                  <c:v>375.50320399999998</c:v>
                </c:pt>
                <c:pt idx="26">
                  <c:v>375.50320399999998</c:v>
                </c:pt>
                <c:pt idx="27">
                  <c:v>375.58941700000003</c:v>
                </c:pt>
                <c:pt idx="28">
                  <c:v>375.58941700000003</c:v>
                </c:pt>
                <c:pt idx="29">
                  <c:v>375.58941700000003</c:v>
                </c:pt>
                <c:pt idx="30">
                  <c:v>375.58941700000003</c:v>
                </c:pt>
                <c:pt idx="31">
                  <c:v>375.58941700000003</c:v>
                </c:pt>
                <c:pt idx="32">
                  <c:v>375.5</c:v>
                </c:pt>
                <c:pt idx="33">
                  <c:v>375.5</c:v>
                </c:pt>
                <c:pt idx="34">
                  <c:v>375.5</c:v>
                </c:pt>
                <c:pt idx="35">
                  <c:v>375.5</c:v>
                </c:pt>
                <c:pt idx="36">
                  <c:v>375.5</c:v>
                </c:pt>
                <c:pt idx="37">
                  <c:v>375.5</c:v>
                </c:pt>
                <c:pt idx="38">
                  <c:v>375.5</c:v>
                </c:pt>
                <c:pt idx="39">
                  <c:v>375.52096599999999</c:v>
                </c:pt>
                <c:pt idx="40">
                  <c:v>375.52096599999999</c:v>
                </c:pt>
                <c:pt idx="41">
                  <c:v>375.52096599999999</c:v>
                </c:pt>
                <c:pt idx="42">
                  <c:v>375.63406400000002</c:v>
                </c:pt>
                <c:pt idx="43">
                  <c:v>375.63406400000002</c:v>
                </c:pt>
                <c:pt idx="55">
                  <c:v>375.63406400000002</c:v>
                </c:pt>
                <c:pt idx="56">
                  <c:v>376.196686</c:v>
                </c:pt>
                <c:pt idx="57">
                  <c:v>376.196686</c:v>
                </c:pt>
                <c:pt idx="58">
                  <c:v>376.196686</c:v>
                </c:pt>
                <c:pt idx="59">
                  <c:v>376.196686</c:v>
                </c:pt>
                <c:pt idx="60">
                  <c:v>376.196686</c:v>
                </c:pt>
                <c:pt idx="61">
                  <c:v>376.196686</c:v>
                </c:pt>
                <c:pt idx="62">
                  <c:v>377.40631100000002</c:v>
                </c:pt>
                <c:pt idx="63">
                  <c:v>378.16290300000003</c:v>
                </c:pt>
                <c:pt idx="64">
                  <c:v>378.16290300000003</c:v>
                </c:pt>
                <c:pt idx="65">
                  <c:v>378.16290300000003</c:v>
                </c:pt>
                <c:pt idx="66">
                  <c:v>378.16290300000003</c:v>
                </c:pt>
              </c:numCache>
            </c:numRef>
          </c:yVal>
          <c:smooth val="1"/>
          <c:extLst xmlns:c16r2="http://schemas.microsoft.com/office/drawing/2015/06/chart">
            <c:ext xmlns:c16="http://schemas.microsoft.com/office/drawing/2014/chart" uri="{C3380CC4-5D6E-409C-BE32-E72D297353CC}">
              <c16:uniqueId val="{00000002-F5BD-4950-831B-F6019D407062}"/>
            </c:ext>
          </c:extLst>
        </c:ser>
        <c:dLbls>
          <c:showLegendKey val="0"/>
          <c:showVal val="0"/>
          <c:showCatName val="0"/>
          <c:showSerName val="0"/>
          <c:showPercent val="0"/>
          <c:showBubbleSize val="0"/>
        </c:dLbls>
        <c:axId val="-1460416656"/>
        <c:axId val="-1460412848"/>
      </c:scatterChart>
      <c:valAx>
        <c:axId val="-146041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12848"/>
        <c:crosses val="autoZero"/>
        <c:crossBetween val="midCat"/>
      </c:valAx>
      <c:valAx>
        <c:axId val="-1460412848"/>
        <c:scaling>
          <c:orientation val="minMax"/>
          <c:max val="38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16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1.png"/><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image" Target="../media/image1.png"/><Relationship Id="rId5" Type="http://schemas.openxmlformats.org/officeDocument/2006/relationships/chart" Target="../charts/chart30.xml"/><Relationship Id="rId4"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image" Target="../media/image1.png"/><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8" Type="http://schemas.openxmlformats.org/officeDocument/2006/relationships/chart" Target="../charts/chart44.xml"/><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 Id="rId9"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xdr:from>
      <xdr:col>19</xdr:col>
      <xdr:colOff>581025</xdr:colOff>
      <xdr:row>0</xdr:row>
      <xdr:rowOff>161926</xdr:rowOff>
    </xdr:from>
    <xdr:to>
      <xdr:col>26</xdr:col>
      <xdr:colOff>466725</xdr:colOff>
      <xdr:row>12</xdr:row>
      <xdr:rowOff>180976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13</xdr:row>
      <xdr:rowOff>133350</xdr:rowOff>
    </xdr:from>
    <xdr:to>
      <xdr:col>26</xdr:col>
      <xdr:colOff>495300</xdr:colOff>
      <xdr:row>25</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581025</xdr:colOff>
      <xdr:row>28</xdr:row>
      <xdr:rowOff>19050</xdr:rowOff>
    </xdr:from>
    <xdr:to>
      <xdr:col>26</xdr:col>
      <xdr:colOff>466725</xdr:colOff>
      <xdr:row>40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276225</xdr:colOff>
      <xdr:row>13</xdr:row>
      <xdr:rowOff>114300</xdr:rowOff>
    </xdr:from>
    <xdr:to>
      <xdr:col>37</xdr:col>
      <xdr:colOff>200025</xdr:colOff>
      <xdr:row>32</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234725</xdr:colOff>
      <xdr:row>41</xdr:row>
      <xdr:rowOff>37420</xdr:rowOff>
    </xdr:from>
    <xdr:to>
      <xdr:col>36</xdr:col>
      <xdr:colOff>346365</xdr:colOff>
      <xdr:row>67</xdr:row>
      <xdr:rowOff>108857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35</xdr:col>
      <xdr:colOff>54428</xdr:colOff>
      <xdr:row>74</xdr:row>
      <xdr:rowOff>204107</xdr:rowOff>
    </xdr:from>
    <xdr:to>
      <xdr:col>41</xdr:col>
      <xdr:colOff>37642</xdr:colOff>
      <xdr:row>79</xdr:row>
      <xdr:rowOff>184786</xdr:rowOff>
    </xdr:to>
    <xdr:pic>
      <xdr:nvPicPr>
        <xdr:cNvPr id="7" name="Picture 6"/>
        <xdr:cNvPicPr>
          <a:picLocks noChangeAspect="1"/>
        </xdr:cNvPicPr>
      </xdr:nvPicPr>
      <xdr:blipFill>
        <a:blip xmlns:r="http://schemas.openxmlformats.org/officeDocument/2006/relationships" r:embed="rId6"/>
        <a:stretch>
          <a:fillRect/>
        </a:stretch>
      </xdr:blipFill>
      <xdr:spPr>
        <a:xfrm>
          <a:off x="27095903" y="14301107"/>
          <a:ext cx="3640815" cy="21659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581025</xdr:colOff>
      <xdr:row>0</xdr:row>
      <xdr:rowOff>161926</xdr:rowOff>
    </xdr:from>
    <xdr:to>
      <xdr:col>26</xdr:col>
      <xdr:colOff>466725</xdr:colOff>
      <xdr:row>12</xdr:row>
      <xdr:rowOff>180976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13</xdr:row>
      <xdr:rowOff>133350</xdr:rowOff>
    </xdr:from>
    <xdr:to>
      <xdr:col>26</xdr:col>
      <xdr:colOff>495300</xdr:colOff>
      <xdr:row>25</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581025</xdr:colOff>
      <xdr:row>28</xdr:row>
      <xdr:rowOff>19050</xdr:rowOff>
    </xdr:from>
    <xdr:to>
      <xdr:col>26</xdr:col>
      <xdr:colOff>466725</xdr:colOff>
      <xdr:row>40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276225</xdr:colOff>
      <xdr:row>13</xdr:row>
      <xdr:rowOff>114300</xdr:rowOff>
    </xdr:from>
    <xdr:to>
      <xdr:col>37</xdr:col>
      <xdr:colOff>200025</xdr:colOff>
      <xdr:row>32</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234725</xdr:colOff>
      <xdr:row>41</xdr:row>
      <xdr:rowOff>37420</xdr:rowOff>
    </xdr:from>
    <xdr:to>
      <xdr:col>36</xdr:col>
      <xdr:colOff>346365</xdr:colOff>
      <xdr:row>67</xdr:row>
      <xdr:rowOff>108857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35</xdr:col>
      <xdr:colOff>54428</xdr:colOff>
      <xdr:row>74</xdr:row>
      <xdr:rowOff>204107</xdr:rowOff>
    </xdr:from>
    <xdr:to>
      <xdr:col>41</xdr:col>
      <xdr:colOff>37643</xdr:colOff>
      <xdr:row>82</xdr:row>
      <xdr:rowOff>7893</xdr:rowOff>
    </xdr:to>
    <xdr:pic>
      <xdr:nvPicPr>
        <xdr:cNvPr id="7" name="Picture 6"/>
        <xdr:cNvPicPr>
          <a:picLocks noChangeAspect="1"/>
        </xdr:cNvPicPr>
      </xdr:nvPicPr>
      <xdr:blipFill>
        <a:blip xmlns:r="http://schemas.openxmlformats.org/officeDocument/2006/relationships" r:embed="rId6"/>
        <a:stretch>
          <a:fillRect/>
        </a:stretch>
      </xdr:blipFill>
      <xdr:spPr>
        <a:xfrm>
          <a:off x="27095903" y="14301107"/>
          <a:ext cx="3640815" cy="21659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581025</xdr:colOff>
      <xdr:row>0</xdr:row>
      <xdr:rowOff>161926</xdr:rowOff>
    </xdr:from>
    <xdr:to>
      <xdr:col>26</xdr:col>
      <xdr:colOff>466725</xdr:colOff>
      <xdr:row>12</xdr:row>
      <xdr:rowOff>180976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13</xdr:row>
      <xdr:rowOff>133350</xdr:rowOff>
    </xdr:from>
    <xdr:to>
      <xdr:col>26</xdr:col>
      <xdr:colOff>495300</xdr:colOff>
      <xdr:row>25</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581025</xdr:colOff>
      <xdr:row>28</xdr:row>
      <xdr:rowOff>19050</xdr:rowOff>
    </xdr:from>
    <xdr:to>
      <xdr:col>26</xdr:col>
      <xdr:colOff>466725</xdr:colOff>
      <xdr:row>40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276225</xdr:colOff>
      <xdr:row>13</xdr:row>
      <xdr:rowOff>114300</xdr:rowOff>
    </xdr:from>
    <xdr:to>
      <xdr:col>37</xdr:col>
      <xdr:colOff>200025</xdr:colOff>
      <xdr:row>32</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234725</xdr:colOff>
      <xdr:row>41</xdr:row>
      <xdr:rowOff>37420</xdr:rowOff>
    </xdr:from>
    <xdr:to>
      <xdr:col>36</xdr:col>
      <xdr:colOff>346365</xdr:colOff>
      <xdr:row>67</xdr:row>
      <xdr:rowOff>108857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35</xdr:col>
      <xdr:colOff>54428</xdr:colOff>
      <xdr:row>74</xdr:row>
      <xdr:rowOff>204107</xdr:rowOff>
    </xdr:from>
    <xdr:to>
      <xdr:col>41</xdr:col>
      <xdr:colOff>37643</xdr:colOff>
      <xdr:row>82</xdr:row>
      <xdr:rowOff>7893</xdr:rowOff>
    </xdr:to>
    <xdr:pic>
      <xdr:nvPicPr>
        <xdr:cNvPr id="7" name="Picture 6"/>
        <xdr:cNvPicPr>
          <a:picLocks noChangeAspect="1"/>
        </xdr:cNvPicPr>
      </xdr:nvPicPr>
      <xdr:blipFill>
        <a:blip xmlns:r="http://schemas.openxmlformats.org/officeDocument/2006/relationships" r:embed="rId6"/>
        <a:stretch>
          <a:fillRect/>
        </a:stretch>
      </xdr:blipFill>
      <xdr:spPr>
        <a:xfrm>
          <a:off x="26191028" y="14301107"/>
          <a:ext cx="3640814" cy="21659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27214</xdr:colOff>
      <xdr:row>0</xdr:row>
      <xdr:rowOff>136071</xdr:rowOff>
    </xdr:from>
    <xdr:to>
      <xdr:col>13</xdr:col>
      <xdr:colOff>424422</xdr:colOff>
      <xdr:row>20</xdr:row>
      <xdr:rowOff>153762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454603</xdr:colOff>
      <xdr:row>10</xdr:row>
      <xdr:rowOff>58510</xdr:rowOff>
    </xdr:from>
    <xdr:ext cx="2027464" cy="1483180"/>
    <xdr:sp macro="" textlink="">
      <xdr:nvSpPr>
        <xdr:cNvPr id="4" name="TextBox 3"/>
        <xdr:cNvSpPr txBox="1"/>
      </xdr:nvSpPr>
      <xdr:spPr>
        <a:xfrm>
          <a:off x="10274012" y="1963510"/>
          <a:ext cx="2027464" cy="1483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PH" sz="1200" b="1"/>
            <a:t>Observed</a:t>
          </a:r>
          <a:r>
            <a:rPr lang="en-PH" sz="1200" b="1" baseline="0"/>
            <a:t> Data</a:t>
          </a:r>
          <a:r>
            <a:rPr lang="en-PH" sz="1200" baseline="0"/>
            <a:t>: 9.526 cu.m.</a:t>
          </a:r>
        </a:p>
        <a:p>
          <a:endParaRPr lang="en-PH" sz="1200" baseline="0"/>
        </a:p>
        <a:p>
          <a:r>
            <a:rPr lang="en-PH" sz="1200" b="1" baseline="0"/>
            <a:t>Water Level Guaging Station</a:t>
          </a:r>
          <a:r>
            <a:rPr lang="en-PH" sz="1200" baseline="0"/>
            <a:t>: 1.55932 m</a:t>
          </a:r>
        </a:p>
        <a:p>
          <a:endParaRPr lang="en-PH" sz="1200" baseline="0"/>
        </a:p>
        <a:p>
          <a:r>
            <a:rPr lang="en-PH" sz="1200" b="1"/>
            <a:t>Time:</a:t>
          </a:r>
          <a:r>
            <a:rPr lang="en-PH" sz="1200"/>
            <a:t> 10:47 AM</a:t>
          </a:r>
        </a:p>
      </xdr:txBody>
    </xdr:sp>
    <xdr:clientData/>
  </xdr:oneCellAnchor>
  <xdr:twoCellAnchor>
    <xdr:from>
      <xdr:col>1</xdr:col>
      <xdr:colOff>166628</xdr:colOff>
      <xdr:row>3</xdr:row>
      <xdr:rowOff>140156</xdr:rowOff>
    </xdr:from>
    <xdr:to>
      <xdr:col>2</xdr:col>
      <xdr:colOff>319029</xdr:colOff>
      <xdr:row>5</xdr:row>
      <xdr:rowOff>58513</xdr:rowOff>
    </xdr:to>
    <xdr:grpSp>
      <xdr:nvGrpSpPr>
        <xdr:cNvPr id="5" name="Group 4"/>
        <xdr:cNvGrpSpPr/>
      </xdr:nvGrpSpPr>
      <xdr:grpSpPr>
        <a:xfrm>
          <a:off x="772764" y="711656"/>
          <a:ext cx="2490356" cy="299357"/>
          <a:chOff x="10937669" y="3998027"/>
          <a:chExt cx="762001" cy="299357"/>
        </a:xfrm>
      </xdr:grpSpPr>
      <xdr:sp macro="" textlink="">
        <xdr:nvSpPr>
          <xdr:cNvPr id="6" name="Isosceles Triangle 5"/>
          <xdr:cNvSpPr/>
        </xdr:nvSpPr>
        <xdr:spPr>
          <a:xfrm flipV="1">
            <a:off x="10937669" y="4052454"/>
            <a:ext cx="258535" cy="231321"/>
          </a:xfrm>
          <a:prstGeom prst="triangle">
            <a:avLst/>
          </a:prstGeom>
          <a:solidFill>
            <a:srgbClr val="0000CC"/>
          </a:solidFill>
          <a:ln>
            <a:solidFill>
              <a:srgbClr val="0000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7" name="TextBox 6"/>
          <xdr:cNvSpPr txBox="1"/>
        </xdr:nvSpPr>
        <xdr:spPr>
          <a:xfrm>
            <a:off x="11141777" y="3998027"/>
            <a:ext cx="557893" cy="299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PH" sz="1600" b="1">
                <a:solidFill>
                  <a:srgbClr val="0000CC"/>
                </a:solidFill>
              </a:rPr>
              <a:t>WLS</a:t>
            </a:r>
          </a:p>
        </xdr:txBody>
      </xdr:sp>
    </xdr:grpSp>
    <xdr:clientData/>
  </xdr:twoCellAnchor>
  <xdr:twoCellAnchor>
    <xdr:from>
      <xdr:col>14</xdr:col>
      <xdr:colOff>299357</xdr:colOff>
      <xdr:row>0</xdr:row>
      <xdr:rowOff>122465</xdr:rowOff>
    </xdr:from>
    <xdr:to>
      <xdr:col>28</xdr:col>
      <xdr:colOff>62108</xdr:colOff>
      <xdr:row>20</xdr:row>
      <xdr:rowOff>147287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24</xdr:col>
      <xdr:colOff>562513</xdr:colOff>
      <xdr:row>9</xdr:row>
      <xdr:rowOff>173262</xdr:rowOff>
    </xdr:from>
    <xdr:ext cx="2027464" cy="1483180"/>
    <xdr:sp macro="" textlink="">
      <xdr:nvSpPr>
        <xdr:cNvPr id="9" name="TextBox 8"/>
        <xdr:cNvSpPr txBox="1"/>
      </xdr:nvSpPr>
      <xdr:spPr>
        <a:xfrm>
          <a:off x="15258227" y="1887762"/>
          <a:ext cx="2027464" cy="1483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PH" sz="1200" b="1"/>
            <a:t>Observed</a:t>
          </a:r>
          <a:r>
            <a:rPr lang="en-PH" sz="1200" b="1" baseline="0"/>
            <a:t> Data</a:t>
          </a:r>
          <a:r>
            <a:rPr lang="en-PH" sz="1200" baseline="0"/>
            <a:t>: 9.0808cu.m.</a:t>
          </a:r>
        </a:p>
        <a:p>
          <a:endParaRPr lang="en-PH" sz="1200" baseline="0"/>
        </a:p>
        <a:p>
          <a:r>
            <a:rPr lang="en-PH" sz="1200" b="1" baseline="0"/>
            <a:t>Water Level Guaging Station</a:t>
          </a:r>
          <a:r>
            <a:rPr lang="en-PH" sz="1200" baseline="0"/>
            <a:t>: 1.55932 m</a:t>
          </a:r>
        </a:p>
        <a:p>
          <a:endParaRPr lang="en-PH" sz="1200" baseline="0"/>
        </a:p>
        <a:p>
          <a:r>
            <a:rPr lang="en-PH" sz="1200" b="1"/>
            <a:t>Time:</a:t>
          </a:r>
          <a:r>
            <a:rPr lang="en-PH" sz="1200"/>
            <a:t> 10:47 AM</a:t>
          </a:r>
        </a:p>
      </xdr:txBody>
    </xdr:sp>
    <xdr:clientData/>
  </xdr:oneCellAnchor>
  <xdr:twoCellAnchor>
    <xdr:from>
      <xdr:col>15</xdr:col>
      <xdr:colOff>451911</xdr:colOff>
      <xdr:row>3</xdr:row>
      <xdr:rowOff>125313</xdr:rowOff>
    </xdr:from>
    <xdr:to>
      <xdr:col>16</xdr:col>
      <xdr:colOff>596425</xdr:colOff>
      <xdr:row>5</xdr:row>
      <xdr:rowOff>43670</xdr:rowOff>
    </xdr:to>
    <xdr:grpSp>
      <xdr:nvGrpSpPr>
        <xdr:cNvPr id="10" name="Group 9"/>
        <xdr:cNvGrpSpPr/>
      </xdr:nvGrpSpPr>
      <xdr:grpSpPr>
        <a:xfrm>
          <a:off x="14185229" y="696813"/>
          <a:ext cx="2482469" cy="299357"/>
          <a:chOff x="10937669" y="3998027"/>
          <a:chExt cx="762001" cy="299357"/>
        </a:xfrm>
      </xdr:grpSpPr>
      <xdr:sp macro="" textlink="">
        <xdr:nvSpPr>
          <xdr:cNvPr id="11" name="Isosceles Triangle 10"/>
          <xdr:cNvSpPr/>
        </xdr:nvSpPr>
        <xdr:spPr>
          <a:xfrm flipV="1">
            <a:off x="10937669" y="4052454"/>
            <a:ext cx="258535" cy="231321"/>
          </a:xfrm>
          <a:prstGeom prst="triangle">
            <a:avLst/>
          </a:prstGeom>
          <a:solidFill>
            <a:srgbClr val="0000CC"/>
          </a:solidFill>
          <a:ln>
            <a:solidFill>
              <a:srgbClr val="0000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2" name="TextBox 11"/>
          <xdr:cNvSpPr txBox="1"/>
        </xdr:nvSpPr>
        <xdr:spPr>
          <a:xfrm>
            <a:off x="11141777" y="3998027"/>
            <a:ext cx="557893" cy="299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PH" sz="1600" b="1">
                <a:solidFill>
                  <a:srgbClr val="0000CC"/>
                </a:solidFill>
              </a:rPr>
              <a:t>WLS</a:t>
            </a:r>
          </a:p>
        </xdr:txBody>
      </xdr:sp>
    </xdr:grpSp>
    <xdr:clientData/>
  </xdr:twoCellAnchor>
  <xdr:twoCellAnchor>
    <xdr:from>
      <xdr:col>0</xdr:col>
      <xdr:colOff>0</xdr:colOff>
      <xdr:row>29</xdr:row>
      <xdr:rowOff>17317</xdr:rowOff>
    </xdr:from>
    <xdr:to>
      <xdr:col>13</xdr:col>
      <xdr:colOff>279823</xdr:colOff>
      <xdr:row>49</xdr:row>
      <xdr:rowOff>42139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448089</xdr:colOff>
      <xdr:row>38</xdr:row>
      <xdr:rowOff>85432</xdr:rowOff>
    </xdr:from>
    <xdr:ext cx="2027464" cy="1483180"/>
    <xdr:sp macro="" textlink="">
      <xdr:nvSpPr>
        <xdr:cNvPr id="14" name="TextBox 13"/>
        <xdr:cNvSpPr txBox="1"/>
      </xdr:nvSpPr>
      <xdr:spPr>
        <a:xfrm>
          <a:off x="10544589" y="8346205"/>
          <a:ext cx="2027464" cy="1483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PH" sz="1200" b="1"/>
            <a:t>Observed</a:t>
          </a:r>
          <a:r>
            <a:rPr lang="en-PH" sz="1200" b="1" baseline="0"/>
            <a:t> Data</a:t>
          </a:r>
          <a:r>
            <a:rPr lang="en-PH" sz="1200" baseline="0"/>
            <a:t>: 16.331cu.m.</a:t>
          </a:r>
        </a:p>
        <a:p>
          <a:endParaRPr lang="en-PH" sz="1200" baseline="0"/>
        </a:p>
        <a:p>
          <a:r>
            <a:rPr lang="en-PH" sz="1200" b="1" baseline="0"/>
            <a:t>Water Level Guaging Station</a:t>
          </a:r>
          <a:r>
            <a:rPr lang="en-PH" sz="1200" baseline="0"/>
            <a:t>: 1.70257 m</a:t>
          </a:r>
        </a:p>
        <a:p>
          <a:endParaRPr lang="en-PH" sz="1200" baseline="0"/>
        </a:p>
        <a:p>
          <a:r>
            <a:rPr lang="en-PH" sz="1200" b="1"/>
            <a:t>Time:</a:t>
          </a:r>
          <a:r>
            <a:rPr lang="en-PH" sz="1200"/>
            <a:t> 10:47 AM</a:t>
          </a:r>
        </a:p>
      </xdr:txBody>
    </xdr:sp>
    <xdr:clientData/>
  </xdr:oneCellAnchor>
  <xdr:twoCellAnchor>
    <xdr:from>
      <xdr:col>1</xdr:col>
      <xdr:colOff>138947</xdr:colOff>
      <xdr:row>32</xdr:row>
      <xdr:rowOff>20165</xdr:rowOff>
    </xdr:from>
    <xdr:to>
      <xdr:col>2</xdr:col>
      <xdr:colOff>276657</xdr:colOff>
      <xdr:row>33</xdr:row>
      <xdr:rowOff>129022</xdr:rowOff>
    </xdr:to>
    <xdr:grpSp>
      <xdr:nvGrpSpPr>
        <xdr:cNvPr id="15" name="Group 14"/>
        <xdr:cNvGrpSpPr/>
      </xdr:nvGrpSpPr>
      <xdr:grpSpPr>
        <a:xfrm>
          <a:off x="745083" y="7137938"/>
          <a:ext cx="2475665" cy="299357"/>
          <a:chOff x="10937669" y="3998027"/>
          <a:chExt cx="762001" cy="299357"/>
        </a:xfrm>
      </xdr:grpSpPr>
      <xdr:sp macro="" textlink="">
        <xdr:nvSpPr>
          <xdr:cNvPr id="16" name="Isosceles Triangle 15"/>
          <xdr:cNvSpPr/>
        </xdr:nvSpPr>
        <xdr:spPr>
          <a:xfrm flipV="1">
            <a:off x="10937669" y="4052454"/>
            <a:ext cx="258535" cy="231321"/>
          </a:xfrm>
          <a:prstGeom prst="triangle">
            <a:avLst/>
          </a:prstGeom>
          <a:solidFill>
            <a:srgbClr val="0000CC"/>
          </a:solidFill>
          <a:ln>
            <a:solidFill>
              <a:srgbClr val="0000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7" name="TextBox 16"/>
          <xdr:cNvSpPr txBox="1"/>
        </xdr:nvSpPr>
        <xdr:spPr>
          <a:xfrm>
            <a:off x="11141777" y="3998027"/>
            <a:ext cx="557893" cy="299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PH" sz="1600" b="1">
                <a:solidFill>
                  <a:srgbClr val="0000CC"/>
                </a:solidFill>
              </a:rPr>
              <a:t>WLS</a:t>
            </a:r>
          </a:p>
        </xdr:txBody>
      </xdr:sp>
    </xdr:grpSp>
    <xdr:clientData/>
  </xdr:twoCellAnchor>
  <xdr:twoCellAnchor>
    <xdr:from>
      <xdr:col>15</xdr:col>
      <xdr:colOff>1</xdr:colOff>
      <xdr:row>29</xdr:row>
      <xdr:rowOff>1</xdr:rowOff>
    </xdr:from>
    <xdr:to>
      <xdr:col>28</xdr:col>
      <xdr:colOff>360229</xdr:colOff>
      <xdr:row>49</xdr:row>
      <xdr:rowOff>24823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24</xdr:col>
      <xdr:colOff>336759</xdr:colOff>
      <xdr:row>38</xdr:row>
      <xdr:rowOff>50798</xdr:rowOff>
    </xdr:from>
    <xdr:ext cx="2027464" cy="1483180"/>
    <xdr:sp macro="" textlink="">
      <xdr:nvSpPr>
        <xdr:cNvPr id="24" name="TextBox 23"/>
        <xdr:cNvSpPr txBox="1"/>
      </xdr:nvSpPr>
      <xdr:spPr>
        <a:xfrm>
          <a:off x="24755395" y="8311571"/>
          <a:ext cx="2027464" cy="1483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PH" sz="1200" b="1"/>
            <a:t>Observed</a:t>
          </a:r>
          <a:r>
            <a:rPr lang="en-PH" sz="1200" b="1" baseline="0"/>
            <a:t> Data</a:t>
          </a:r>
          <a:r>
            <a:rPr lang="en-PH" sz="1200" baseline="0"/>
            <a:t>: 15.735cu.m.</a:t>
          </a:r>
        </a:p>
        <a:p>
          <a:endParaRPr lang="en-PH" sz="1200" baseline="0"/>
        </a:p>
        <a:p>
          <a:r>
            <a:rPr lang="en-PH" sz="1200" b="1" baseline="0"/>
            <a:t>Water Level Guaging Station</a:t>
          </a:r>
          <a:r>
            <a:rPr lang="en-PH" sz="1200" baseline="0"/>
            <a:t>: 1.70257 m</a:t>
          </a:r>
        </a:p>
        <a:p>
          <a:endParaRPr lang="en-PH" sz="1200" baseline="0"/>
        </a:p>
        <a:p>
          <a:r>
            <a:rPr lang="en-PH" sz="1200" b="1"/>
            <a:t>Time:</a:t>
          </a:r>
          <a:r>
            <a:rPr lang="en-PH" sz="1200"/>
            <a:t> 10:47 AM</a:t>
          </a:r>
        </a:p>
      </xdr:txBody>
    </xdr:sp>
    <xdr:clientData/>
  </xdr:oneCellAnchor>
  <xdr:twoCellAnchor>
    <xdr:from>
      <xdr:col>15</xdr:col>
      <xdr:colOff>993723</xdr:colOff>
      <xdr:row>31</xdr:row>
      <xdr:rowOff>158713</xdr:rowOff>
    </xdr:from>
    <xdr:to>
      <xdr:col>16</xdr:col>
      <xdr:colOff>756619</xdr:colOff>
      <xdr:row>33</xdr:row>
      <xdr:rowOff>77070</xdr:rowOff>
    </xdr:to>
    <xdr:grpSp>
      <xdr:nvGrpSpPr>
        <xdr:cNvPr id="25" name="Group 24"/>
        <xdr:cNvGrpSpPr/>
      </xdr:nvGrpSpPr>
      <xdr:grpSpPr>
        <a:xfrm>
          <a:off x="14727041" y="7085986"/>
          <a:ext cx="2100851" cy="299357"/>
          <a:chOff x="10937669" y="3998027"/>
          <a:chExt cx="762001" cy="299357"/>
        </a:xfrm>
      </xdr:grpSpPr>
      <xdr:sp macro="" textlink="">
        <xdr:nvSpPr>
          <xdr:cNvPr id="26" name="Isosceles Triangle 25"/>
          <xdr:cNvSpPr/>
        </xdr:nvSpPr>
        <xdr:spPr>
          <a:xfrm flipV="1">
            <a:off x="10937669" y="4052454"/>
            <a:ext cx="258535" cy="231321"/>
          </a:xfrm>
          <a:prstGeom prst="triangle">
            <a:avLst/>
          </a:prstGeom>
          <a:solidFill>
            <a:srgbClr val="0000CC"/>
          </a:solidFill>
          <a:ln>
            <a:solidFill>
              <a:srgbClr val="0000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7" name="TextBox 26"/>
          <xdr:cNvSpPr txBox="1"/>
        </xdr:nvSpPr>
        <xdr:spPr>
          <a:xfrm>
            <a:off x="11141777" y="3998027"/>
            <a:ext cx="557893" cy="299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PH" sz="1600" b="1">
                <a:solidFill>
                  <a:srgbClr val="0000CC"/>
                </a:solidFill>
              </a:rPr>
              <a:t>WLS</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581025</xdr:colOff>
      <xdr:row>0</xdr:row>
      <xdr:rowOff>161926</xdr:rowOff>
    </xdr:from>
    <xdr:to>
      <xdr:col>16</xdr:col>
      <xdr:colOff>466725</xdr:colOff>
      <xdr:row>12</xdr:row>
      <xdr:rowOff>180976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133350</xdr:rowOff>
    </xdr:from>
    <xdr:to>
      <xdr:col>16</xdr:col>
      <xdr:colOff>495300</xdr:colOff>
      <xdr:row>25</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581025</xdr:colOff>
      <xdr:row>28</xdr:row>
      <xdr:rowOff>19050</xdr:rowOff>
    </xdr:from>
    <xdr:to>
      <xdr:col>16</xdr:col>
      <xdr:colOff>466725</xdr:colOff>
      <xdr:row>40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276225</xdr:colOff>
      <xdr:row>13</xdr:row>
      <xdr:rowOff>114300</xdr:rowOff>
    </xdr:from>
    <xdr:to>
      <xdr:col>27</xdr:col>
      <xdr:colOff>200025</xdr:colOff>
      <xdr:row>32</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514350</xdr:colOff>
      <xdr:row>0</xdr:row>
      <xdr:rowOff>114300</xdr:rowOff>
    </xdr:from>
    <xdr:to>
      <xdr:col>16</xdr:col>
      <xdr:colOff>209550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16</xdr:row>
      <xdr:rowOff>0</xdr:rowOff>
    </xdr:from>
    <xdr:to>
      <xdr:col>16</xdr:col>
      <xdr:colOff>304800</xdr:colOff>
      <xdr:row>30</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581025</xdr:colOff>
      <xdr:row>0</xdr:row>
      <xdr:rowOff>161926</xdr:rowOff>
    </xdr:from>
    <xdr:to>
      <xdr:col>26</xdr:col>
      <xdr:colOff>466725</xdr:colOff>
      <xdr:row>12</xdr:row>
      <xdr:rowOff>180976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13</xdr:row>
      <xdr:rowOff>133350</xdr:rowOff>
    </xdr:from>
    <xdr:to>
      <xdr:col>26</xdr:col>
      <xdr:colOff>495300</xdr:colOff>
      <xdr:row>25</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581025</xdr:colOff>
      <xdr:row>28</xdr:row>
      <xdr:rowOff>19050</xdr:rowOff>
    </xdr:from>
    <xdr:to>
      <xdr:col>26</xdr:col>
      <xdr:colOff>466725</xdr:colOff>
      <xdr:row>40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276225</xdr:colOff>
      <xdr:row>13</xdr:row>
      <xdr:rowOff>114300</xdr:rowOff>
    </xdr:from>
    <xdr:to>
      <xdr:col>37</xdr:col>
      <xdr:colOff>200025</xdr:colOff>
      <xdr:row>32</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234725</xdr:colOff>
      <xdr:row>41</xdr:row>
      <xdr:rowOff>37420</xdr:rowOff>
    </xdr:from>
    <xdr:to>
      <xdr:col>33</xdr:col>
      <xdr:colOff>450272</xdr:colOff>
      <xdr:row>67</xdr:row>
      <xdr:rowOff>138545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35</xdr:col>
      <xdr:colOff>54428</xdr:colOff>
      <xdr:row>74</xdr:row>
      <xdr:rowOff>204107</xdr:rowOff>
    </xdr:from>
    <xdr:to>
      <xdr:col>41</xdr:col>
      <xdr:colOff>37643</xdr:colOff>
      <xdr:row>82</xdr:row>
      <xdr:rowOff>7893</xdr:rowOff>
    </xdr:to>
    <xdr:pic>
      <xdr:nvPicPr>
        <xdr:cNvPr id="8" name="Picture 7"/>
        <xdr:cNvPicPr>
          <a:picLocks noChangeAspect="1"/>
        </xdr:cNvPicPr>
      </xdr:nvPicPr>
      <xdr:blipFill>
        <a:blip xmlns:r="http://schemas.openxmlformats.org/officeDocument/2006/relationships" r:embed="rId6"/>
        <a:stretch>
          <a:fillRect/>
        </a:stretch>
      </xdr:blipFill>
      <xdr:spPr>
        <a:xfrm>
          <a:off x="26275392" y="14301107"/>
          <a:ext cx="3657143" cy="2171429"/>
        </a:xfrm>
        <a:prstGeom prst="rect">
          <a:avLst/>
        </a:prstGeom>
      </xdr:spPr>
    </xdr:pic>
    <xdr:clientData/>
  </xdr:twoCellAnchor>
  <xdr:twoCellAnchor>
    <xdr:from>
      <xdr:col>24</xdr:col>
      <xdr:colOff>119991</xdr:colOff>
      <xdr:row>57</xdr:row>
      <xdr:rowOff>95251</xdr:rowOff>
    </xdr:from>
    <xdr:to>
      <xdr:col>26</xdr:col>
      <xdr:colOff>1034142</xdr:colOff>
      <xdr:row>59</xdr:row>
      <xdr:rowOff>82881</xdr:rowOff>
    </xdr:to>
    <xdr:grpSp>
      <xdr:nvGrpSpPr>
        <xdr:cNvPr id="9" name="Group 8"/>
        <xdr:cNvGrpSpPr/>
      </xdr:nvGrpSpPr>
      <xdr:grpSpPr>
        <a:xfrm>
          <a:off x="19221946" y="10953751"/>
          <a:ext cx="2126423" cy="368630"/>
          <a:chOff x="10937669" y="4064329"/>
          <a:chExt cx="720424" cy="299357"/>
        </a:xfrm>
      </xdr:grpSpPr>
      <xdr:sp macro="" textlink="">
        <xdr:nvSpPr>
          <xdr:cNvPr id="10" name="Isosceles Triangle 9"/>
          <xdr:cNvSpPr/>
        </xdr:nvSpPr>
        <xdr:spPr>
          <a:xfrm flipV="1">
            <a:off x="10937669" y="4108528"/>
            <a:ext cx="175001" cy="175246"/>
          </a:xfrm>
          <a:prstGeom prst="triangle">
            <a:avLst/>
          </a:prstGeom>
          <a:solidFill>
            <a:srgbClr val="0000CC"/>
          </a:solidFill>
          <a:ln>
            <a:solidFill>
              <a:srgbClr val="0000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1" name="TextBox 10"/>
          <xdr:cNvSpPr txBox="1"/>
        </xdr:nvSpPr>
        <xdr:spPr>
          <a:xfrm>
            <a:off x="11100200" y="4064329"/>
            <a:ext cx="557893" cy="299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PH" sz="1600" b="1">
                <a:solidFill>
                  <a:srgbClr val="0000CC"/>
                </a:solidFill>
              </a:rPr>
              <a:t>WLS (373.63 m)</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47298</xdr:colOff>
      <xdr:row>10</xdr:row>
      <xdr:rowOff>144096</xdr:rowOff>
    </xdr:from>
    <xdr:to>
      <xdr:col>25</xdr:col>
      <xdr:colOff>65251</xdr:colOff>
      <xdr:row>38</xdr:row>
      <xdr:rowOff>189682</xdr:rowOff>
    </xdr:to>
    <xdr:grpSp>
      <xdr:nvGrpSpPr>
        <xdr:cNvPr id="6" name="Group 5"/>
        <xdr:cNvGrpSpPr/>
      </xdr:nvGrpSpPr>
      <xdr:grpSpPr>
        <a:xfrm>
          <a:off x="18543116" y="2620596"/>
          <a:ext cx="3654771" cy="5379586"/>
          <a:chOff x="14958252" y="2083733"/>
          <a:chExt cx="3654771" cy="5379586"/>
        </a:xfrm>
      </xdr:grpSpPr>
      <xdr:pic>
        <xdr:nvPicPr>
          <xdr:cNvPr id="2" name="Picture 1"/>
          <xdr:cNvPicPr>
            <a:picLocks noChangeAspect="1"/>
          </xdr:cNvPicPr>
        </xdr:nvPicPr>
        <xdr:blipFill>
          <a:blip xmlns:r="http://schemas.openxmlformats.org/officeDocument/2006/relationships" r:embed="rId1"/>
          <a:stretch>
            <a:fillRect/>
          </a:stretch>
        </xdr:blipFill>
        <xdr:spPr>
          <a:xfrm>
            <a:off x="14958252" y="2083733"/>
            <a:ext cx="3654771" cy="2165986"/>
          </a:xfrm>
          <a:prstGeom prst="rect">
            <a:avLst/>
          </a:prstGeom>
        </xdr:spPr>
      </xdr:pic>
      <xdr:sp macro="" textlink="">
        <xdr:nvSpPr>
          <xdr:cNvPr id="3" name="TextBox 2"/>
          <xdr:cNvSpPr txBox="1"/>
        </xdr:nvSpPr>
        <xdr:spPr>
          <a:xfrm>
            <a:off x="15014281" y="4443133"/>
            <a:ext cx="3451412" cy="302018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PH" sz="1100"/>
              <a:t>Theory:</a:t>
            </a:r>
          </a:p>
          <a:p>
            <a:pPr algn="l"/>
            <a:endParaRPr lang="en-PH" sz="1100"/>
          </a:p>
          <a:p>
            <a:r>
              <a:rPr lang="en-PH" sz="1100" b="0" i="0" u="none" strike="noStrike" baseline="0" smtClean="0">
                <a:solidFill>
                  <a:schemeClr val="tx1"/>
                </a:solidFill>
                <a:latin typeface="+mn-lt"/>
                <a:ea typeface="+mn-ea"/>
                <a:cs typeface="+mn-cs"/>
              </a:rPr>
              <a:t>*A plot of velocity against the hydraulic radius (</a:t>
            </a:r>
            <a:r>
              <a:rPr lang="en-PH" sz="1100" b="0" i="1" u="none" strike="noStrike" baseline="0" smtClean="0">
                <a:solidFill>
                  <a:schemeClr val="tx1"/>
                </a:solidFill>
                <a:latin typeface="+mn-lt"/>
                <a:ea typeface="+mn-ea"/>
                <a:cs typeface="+mn-cs"/>
              </a:rPr>
              <a:t>R=A/P</a:t>
            </a:r>
            <a:r>
              <a:rPr lang="en-PH" sz="1100" b="0" i="0" u="none" strike="noStrike" baseline="0" smtClean="0">
                <a:solidFill>
                  <a:schemeClr val="tx1"/>
                </a:solidFill>
                <a:latin typeface="+mn-lt"/>
                <a:ea typeface="+mn-ea"/>
                <a:cs typeface="+mn-cs"/>
              </a:rPr>
              <a:t>) often shows a linear relationship where the </a:t>
            </a:r>
            <a:r>
              <a:rPr lang="en-PH" sz="1100" b="0" i="0">
                <a:solidFill>
                  <a:schemeClr val="tx1"/>
                </a:solidFill>
                <a:effectLst/>
                <a:latin typeface="+mn-lt"/>
                <a:ea typeface="+mn-ea"/>
                <a:cs typeface="+mn-cs"/>
              </a:rPr>
              <a:t>Hydraulic radius is computed from the area divided by the wetted perimeter which is both function of cross-section elevation and water</a:t>
            </a:r>
            <a:r>
              <a:rPr lang="en-PH" sz="1100" b="0" i="0" baseline="0">
                <a:solidFill>
                  <a:schemeClr val="tx1"/>
                </a:solidFill>
                <a:effectLst/>
                <a:latin typeface="+mn-lt"/>
                <a:ea typeface="+mn-ea"/>
                <a:cs typeface="+mn-cs"/>
              </a:rPr>
              <a:t> surface stage.</a:t>
            </a:r>
            <a:r>
              <a:rPr lang="en-PH" sz="1100" b="0" i="0" u="none" strike="noStrike" baseline="0" smtClean="0">
                <a:solidFill>
                  <a:schemeClr val="tx1"/>
                </a:solidFill>
                <a:effectLst/>
                <a:latin typeface="+mn-lt"/>
                <a:ea typeface="+mn-ea"/>
                <a:cs typeface="+mn-cs"/>
              </a:rPr>
              <a:t>T</a:t>
            </a:r>
            <a:r>
              <a:rPr lang="en-PH" sz="1100" b="0" i="0" u="none" strike="noStrike" baseline="0" smtClean="0">
                <a:solidFill>
                  <a:schemeClr val="tx1"/>
                </a:solidFill>
                <a:latin typeface="+mn-lt"/>
                <a:ea typeface="+mn-ea"/>
                <a:cs typeface="+mn-cs"/>
              </a:rPr>
              <a:t>his can be used to provide values of velocity in the extended range. On the basis of the derived velocity and cross-sectional area, the flow in the extended range can be calculated using the continuity equation (Q = VA).</a:t>
            </a:r>
          </a:p>
          <a:p>
            <a:pPr algn="l"/>
            <a:endParaRPr lang="en-PH" sz="1100" b="0" i="0" u="none" strike="noStrike" baseline="0" smtClean="0">
              <a:solidFill>
                <a:schemeClr val="tx1"/>
              </a:solidFill>
              <a:latin typeface="+mn-lt"/>
              <a:ea typeface="+mn-ea"/>
              <a:cs typeface="+mn-cs"/>
            </a:endParaRPr>
          </a:p>
          <a:p>
            <a:pPr algn="l"/>
            <a:r>
              <a:rPr lang="en-PH" sz="1100" b="0" i="0" u="none" strike="noStrike" baseline="0" smtClean="0">
                <a:solidFill>
                  <a:schemeClr val="tx1"/>
                </a:solidFill>
                <a:latin typeface="+mn-lt"/>
                <a:ea typeface="+mn-ea"/>
                <a:cs typeface="+mn-cs"/>
              </a:rPr>
              <a:t>*Assuming </a:t>
            </a:r>
            <a:r>
              <a:rPr lang="en-PH" sz="1100" b="0" i="1" u="none" strike="noStrike" baseline="0" smtClean="0">
                <a:solidFill>
                  <a:schemeClr val="tx1"/>
                </a:solidFill>
                <a:latin typeface="+mn-lt"/>
                <a:ea typeface="+mn-ea"/>
                <a:cs typeface="+mn-cs"/>
              </a:rPr>
              <a:t>s1/2 </a:t>
            </a:r>
            <a:r>
              <a:rPr lang="en-PH" sz="1100" b="0" i="0" u="none" strike="noStrike" baseline="0" smtClean="0">
                <a:solidFill>
                  <a:schemeClr val="tx1"/>
                </a:solidFill>
                <a:latin typeface="+mn-lt"/>
                <a:ea typeface="+mn-ea"/>
                <a:cs typeface="+mn-cs"/>
              </a:rPr>
              <a:t>and Manning’s </a:t>
            </a:r>
            <a:r>
              <a:rPr lang="en-PH" sz="1100" b="0" i="1" u="none" strike="noStrike" baseline="0" smtClean="0">
                <a:solidFill>
                  <a:schemeClr val="tx1"/>
                </a:solidFill>
                <a:latin typeface="+mn-lt"/>
                <a:ea typeface="+mn-ea"/>
                <a:cs typeface="+mn-cs"/>
              </a:rPr>
              <a:t>n </a:t>
            </a:r>
            <a:r>
              <a:rPr lang="en-PH" sz="1100" b="0" i="0" u="none" strike="noStrike" baseline="0" smtClean="0">
                <a:solidFill>
                  <a:schemeClr val="tx1"/>
                </a:solidFill>
                <a:latin typeface="+mn-lt"/>
                <a:ea typeface="+mn-ea"/>
                <a:cs typeface="+mn-cs"/>
              </a:rPr>
              <a:t>remain constant across the full range of flows, a curve can be prepared for </a:t>
            </a:r>
            <a:r>
              <a:rPr lang="en-PH" sz="1100" b="0" i="1" u="none" strike="noStrike" baseline="0" smtClean="0">
                <a:solidFill>
                  <a:schemeClr val="tx1"/>
                </a:solidFill>
                <a:latin typeface="+mn-lt"/>
                <a:ea typeface="+mn-ea"/>
                <a:cs typeface="+mn-cs"/>
              </a:rPr>
              <a:t>Q </a:t>
            </a:r>
            <a:r>
              <a:rPr lang="en-PH" sz="1100" b="0" i="0" u="none" strike="noStrike" baseline="0" smtClean="0">
                <a:solidFill>
                  <a:schemeClr val="tx1"/>
                </a:solidFill>
                <a:latin typeface="+mn-lt"/>
                <a:ea typeface="+mn-ea"/>
                <a:cs typeface="+mn-cs"/>
              </a:rPr>
              <a:t>against </a:t>
            </a:r>
            <a:r>
              <a:rPr lang="en-PH" sz="1100" b="0" i="1" u="none" strike="noStrike" baseline="0" smtClean="0">
                <a:solidFill>
                  <a:schemeClr val="tx1"/>
                </a:solidFill>
                <a:latin typeface="+mn-lt"/>
                <a:ea typeface="+mn-ea"/>
                <a:cs typeface="+mn-cs"/>
              </a:rPr>
              <a:t>AR2/3 </a:t>
            </a:r>
            <a:r>
              <a:rPr lang="en-PH" sz="1100" b="0" i="0" u="none" strike="noStrike" baseline="0" smtClean="0">
                <a:solidFill>
                  <a:schemeClr val="tx1"/>
                </a:solidFill>
                <a:latin typeface="+mn-lt"/>
                <a:ea typeface="+mn-ea"/>
                <a:cs typeface="+mn-cs"/>
              </a:rPr>
              <a:t>for the rating curve. This is extrapolated to provide values of flow against stage beyond the limits of the existing rating.</a:t>
            </a:r>
            <a:endParaRPr lang="en-PH" sz="1100"/>
          </a:p>
        </xdr:txBody>
      </xdr:sp>
    </xdr:grpSp>
    <xdr:clientData/>
  </xdr:twoCellAnchor>
  <xdr:twoCellAnchor>
    <xdr:from>
      <xdr:col>0</xdr:col>
      <xdr:colOff>95248</xdr:colOff>
      <xdr:row>7</xdr:row>
      <xdr:rowOff>73958</xdr:rowOff>
    </xdr:from>
    <xdr:to>
      <xdr:col>4</xdr:col>
      <xdr:colOff>874059</xdr:colOff>
      <xdr:row>20</xdr:row>
      <xdr:rowOff>56029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200906</xdr:colOff>
      <xdr:row>22</xdr:row>
      <xdr:rowOff>76840</xdr:rowOff>
    </xdr:from>
    <xdr:to>
      <xdr:col>9</xdr:col>
      <xdr:colOff>509870</xdr:colOff>
      <xdr:row>35</xdr:row>
      <xdr:rowOff>36499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95249</xdr:colOff>
      <xdr:row>37</xdr:row>
      <xdr:rowOff>173107</xdr:rowOff>
    </xdr:from>
    <xdr:to>
      <xdr:col>4</xdr:col>
      <xdr:colOff>805778</xdr:colOff>
      <xdr:row>52</xdr:row>
      <xdr:rowOff>58807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299357</xdr:colOff>
      <xdr:row>38</xdr:row>
      <xdr:rowOff>68036</xdr:rowOff>
    </xdr:from>
    <xdr:to>
      <xdr:col>9</xdr:col>
      <xdr:colOff>489857</xdr:colOff>
      <xdr:row>52</xdr:row>
      <xdr:rowOff>122464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312964</xdr:colOff>
      <xdr:row>7</xdr:row>
      <xdr:rowOff>122464</xdr:rowOff>
    </xdr:from>
    <xdr:to>
      <xdr:col>9</xdr:col>
      <xdr:colOff>462642</xdr:colOff>
      <xdr:row>20</xdr:row>
      <xdr:rowOff>149679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54429</xdr:colOff>
      <xdr:row>22</xdr:row>
      <xdr:rowOff>40822</xdr:rowOff>
    </xdr:from>
    <xdr:to>
      <xdr:col>4</xdr:col>
      <xdr:colOff>833240</xdr:colOff>
      <xdr:row>35</xdr:row>
      <xdr:rowOff>22893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883227</xdr:colOff>
      <xdr:row>7</xdr:row>
      <xdr:rowOff>147204</xdr:rowOff>
    </xdr:from>
    <xdr:to>
      <xdr:col>18</xdr:col>
      <xdr:colOff>247548</xdr:colOff>
      <xdr:row>38</xdr:row>
      <xdr:rowOff>185552</xdr:rowOff>
    </xdr:to>
    <xdr:grpSp>
      <xdr:nvGrpSpPr>
        <xdr:cNvPr id="16" name="Group 15"/>
        <xdr:cNvGrpSpPr/>
      </xdr:nvGrpSpPr>
      <xdr:grpSpPr>
        <a:xfrm>
          <a:off x="11100954" y="2052204"/>
          <a:ext cx="7036276" cy="5943848"/>
          <a:chOff x="11360727" y="2052204"/>
          <a:chExt cx="7036276" cy="5943848"/>
        </a:xfrm>
      </xdr:grpSpPr>
      <xdr:sp macro="" textlink="">
        <xdr:nvSpPr>
          <xdr:cNvPr id="11" name="TextBox 10"/>
          <xdr:cNvSpPr txBox="1"/>
        </xdr:nvSpPr>
        <xdr:spPr>
          <a:xfrm>
            <a:off x="11360727" y="4035137"/>
            <a:ext cx="3451412" cy="396091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PH" sz="1100"/>
              <a:t>Theory : (</a:t>
            </a:r>
            <a:r>
              <a:rPr lang="en-PH" sz="1100" b="1"/>
              <a:t>SIMPLE</a:t>
            </a:r>
            <a:r>
              <a:rPr lang="en-PH" sz="1100" b="1" baseline="0"/>
              <a:t> EXTENSION</a:t>
            </a:r>
            <a:r>
              <a:rPr lang="en-PH" sz="1100" baseline="0"/>
              <a:t>)</a:t>
            </a:r>
            <a:endParaRPr lang="en-PH" sz="1100"/>
          </a:p>
          <a:p>
            <a:pPr algn="l"/>
            <a:endParaRPr lang="en-PH" sz="1100"/>
          </a:p>
          <a:p>
            <a:r>
              <a:rPr lang="en-PH" sz="1100" b="0" i="0" u="none" strike="noStrike" baseline="0" smtClean="0">
                <a:solidFill>
                  <a:schemeClr val="tx1"/>
                </a:solidFill>
                <a:latin typeface="+mn-lt"/>
                <a:ea typeface="+mn-ea"/>
                <a:cs typeface="+mn-cs"/>
              </a:rPr>
              <a:t>*The method involves calculating the flow for stages which are higher than the existing rating. If ‘</a:t>
            </a:r>
            <a:r>
              <a:rPr lang="en-PH" sz="1100" b="0" i="1" u="none" strike="noStrike" baseline="0" smtClean="0">
                <a:solidFill>
                  <a:schemeClr val="tx1"/>
                </a:solidFill>
                <a:latin typeface="+mn-lt"/>
                <a:ea typeface="+mn-ea"/>
                <a:cs typeface="+mn-cs"/>
              </a:rPr>
              <a:t>a’ </a:t>
            </a:r>
            <a:r>
              <a:rPr lang="en-PH" sz="1100" b="0" i="0" u="none" strike="noStrike" baseline="0" smtClean="0">
                <a:solidFill>
                  <a:schemeClr val="tx1"/>
                </a:solidFill>
                <a:latin typeface="+mn-lt"/>
                <a:ea typeface="+mn-ea"/>
                <a:cs typeface="+mn-cs"/>
              </a:rPr>
              <a:t>in the rating is equal to 0.0 this method is effectively the same as extending a rating linearly on a log-log plot</a:t>
            </a:r>
          </a:p>
          <a:p>
            <a:endParaRPr lang="en-PH" sz="1100" b="0" i="0" u="none" strike="noStrike" baseline="0" smtClean="0">
              <a:solidFill>
                <a:schemeClr val="tx1"/>
              </a:solidFill>
              <a:latin typeface="+mn-lt"/>
              <a:ea typeface="+mn-ea"/>
              <a:cs typeface="+mn-cs"/>
            </a:endParaRPr>
          </a:p>
          <a:p>
            <a:r>
              <a:rPr lang="en-PH" sz="1100" b="0" i="0" u="none" strike="noStrike" baseline="0" smtClean="0">
                <a:solidFill>
                  <a:schemeClr val="tx1"/>
                </a:solidFill>
                <a:latin typeface="+mn-lt"/>
                <a:ea typeface="+mn-ea"/>
                <a:cs typeface="+mn-cs"/>
              </a:rPr>
              <a:t>*Simple extension can be used where the channel section rises reasonably uniformly above the highest stage on the existing rating. Thus it is suitable for extending the rating for:</a:t>
            </a:r>
          </a:p>
          <a:p>
            <a:endParaRPr lang="en-PH" sz="1100" b="0" i="0" u="none" strike="noStrike" baseline="0" smtClean="0">
              <a:solidFill>
                <a:schemeClr val="tx1"/>
              </a:solidFill>
              <a:latin typeface="+mn-lt"/>
              <a:ea typeface="+mn-ea"/>
              <a:cs typeface="+mn-cs"/>
            </a:endParaRPr>
          </a:p>
          <a:p>
            <a:r>
              <a:rPr lang="en-PH" sz="1100" b="0" i="0" u="none" strike="noStrike" baseline="0" smtClean="0">
                <a:solidFill>
                  <a:schemeClr val="tx1"/>
                </a:solidFill>
                <a:latin typeface="+mn-lt"/>
                <a:ea typeface="+mn-ea"/>
                <a:cs typeface="+mn-cs"/>
              </a:rPr>
              <a:t>a.) In-channel flows including modular flows at structures or drowned flow where the rating to be extrapolated already represents drowned flow, unless the degree of drowning changes in an irregular way</a:t>
            </a:r>
          </a:p>
          <a:p>
            <a:r>
              <a:rPr lang="en-PH" sz="1100" b="0" i="0" u="none" strike="noStrike" baseline="0" smtClean="0">
                <a:solidFill>
                  <a:schemeClr val="tx1"/>
                </a:solidFill>
                <a:latin typeface="+mn-lt"/>
                <a:ea typeface="+mn-ea"/>
                <a:cs typeface="+mn-cs"/>
              </a:rPr>
              <a:t>b.) Floodplain flows where the existing rating includes floodplain flow on the full width of the floodplain, and the flooded width will not increase significantly. In practice there are very few rating curves that fulfil this criterion because of the difficulties of floodplain flow gauging.</a:t>
            </a:r>
            <a:endParaRPr lang="en-PH" sz="1100"/>
          </a:p>
        </xdr:txBody>
      </xdr:sp>
      <xdr:pic>
        <xdr:nvPicPr>
          <xdr:cNvPr id="13" name="Picture 12"/>
          <xdr:cNvPicPr>
            <a:picLocks noChangeAspect="1"/>
          </xdr:cNvPicPr>
        </xdr:nvPicPr>
        <xdr:blipFill>
          <a:blip xmlns:r="http://schemas.openxmlformats.org/officeDocument/2006/relationships" r:embed="rId8"/>
          <a:stretch>
            <a:fillRect/>
          </a:stretch>
        </xdr:blipFill>
        <xdr:spPr>
          <a:xfrm>
            <a:off x="13274169" y="2052204"/>
            <a:ext cx="3308286" cy="1737664"/>
          </a:xfrm>
          <a:prstGeom prst="rect">
            <a:avLst/>
          </a:prstGeom>
        </xdr:spPr>
      </xdr:pic>
      <xdr:sp macro="" textlink="">
        <xdr:nvSpPr>
          <xdr:cNvPr id="15" name="TextBox 14"/>
          <xdr:cNvSpPr txBox="1"/>
        </xdr:nvSpPr>
        <xdr:spPr>
          <a:xfrm>
            <a:off x="14945591" y="4017819"/>
            <a:ext cx="3451412" cy="396091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PH" sz="1100"/>
              <a:t>Theory : (</a:t>
            </a:r>
            <a:r>
              <a:rPr lang="en-PH" sz="1100" b="1" i="0" u="none" strike="noStrike" baseline="0" smtClean="0">
                <a:solidFill>
                  <a:schemeClr val="tx1"/>
                </a:solidFill>
                <a:latin typeface="+mn-lt"/>
                <a:ea typeface="+mn-ea"/>
                <a:cs typeface="+mn-cs"/>
              </a:rPr>
              <a:t>Logarithmic extrapolation</a:t>
            </a:r>
            <a:r>
              <a:rPr lang="en-PH" sz="1100" baseline="0"/>
              <a:t>)</a:t>
            </a:r>
            <a:endParaRPr lang="en-PH" sz="1100"/>
          </a:p>
          <a:p>
            <a:pPr algn="l"/>
            <a:endParaRPr lang="en-PH" sz="1100"/>
          </a:p>
          <a:p>
            <a:r>
              <a:rPr lang="en-PH" sz="1100" b="0" i="0" u="none" strike="noStrike" baseline="0" smtClean="0">
                <a:solidFill>
                  <a:schemeClr val="tx1"/>
                </a:solidFill>
                <a:latin typeface="+mn-lt"/>
                <a:ea typeface="+mn-ea"/>
                <a:cs typeface="+mn-cs"/>
              </a:rPr>
              <a:t>*The basic theory is similar to simple extension . The existing rating is plotted on log-log paper and the Extension sketched by hand, by extending the upper</a:t>
            </a:r>
          </a:p>
          <a:p>
            <a:r>
              <a:rPr lang="en-PH" sz="1100" b="0" i="0" u="none" strike="noStrike" baseline="0" smtClean="0">
                <a:solidFill>
                  <a:schemeClr val="tx1"/>
                </a:solidFill>
                <a:latin typeface="+mn-lt"/>
                <a:ea typeface="+mn-ea"/>
                <a:cs typeface="+mn-cs"/>
              </a:rPr>
              <a:t>part of the rating. This can be inaccurate if the curvature of the rating is not equal to 0 and in many ways is inferior to simple extension.</a:t>
            </a:r>
          </a:p>
          <a:p>
            <a:endParaRPr lang="en-PH" sz="1100" b="0" i="0" u="none" strike="noStrike" baseline="0" smtClean="0">
              <a:solidFill>
                <a:schemeClr val="tx1"/>
              </a:solidFill>
              <a:latin typeface="+mn-lt"/>
              <a:ea typeface="+mn-ea"/>
              <a:cs typeface="+mn-cs"/>
            </a:endParaRPr>
          </a:p>
          <a:p>
            <a:r>
              <a:rPr lang="en-PH" sz="1100" b="0" i="0" u="none" strike="noStrike" baseline="0" smtClean="0">
                <a:solidFill>
                  <a:schemeClr val="tx1"/>
                </a:solidFill>
                <a:latin typeface="+mn-lt"/>
                <a:ea typeface="+mn-ea"/>
                <a:cs typeface="+mn-cs"/>
              </a:rPr>
              <a:t>*The benefit of logarithmic extrapolation occurs when the current rating goes as high as the highest gaugings, but the highest gaugings indicate a different slope to the upper segment of the current rating curve. The method would allow this change of slope to be taken into account</a:t>
            </a:r>
            <a:endParaRPr lang="en-PH"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21646</xdr:colOff>
      <xdr:row>62</xdr:row>
      <xdr:rowOff>67974</xdr:rowOff>
    </xdr:from>
    <xdr:to>
      <xdr:col>34</xdr:col>
      <xdr:colOff>23812</xdr:colOff>
      <xdr:row>87</xdr:row>
      <xdr:rowOff>95250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16328</xdr:colOff>
      <xdr:row>1</xdr:row>
      <xdr:rowOff>181344</xdr:rowOff>
    </xdr:from>
    <xdr:to>
      <xdr:col>34</xdr:col>
      <xdr:colOff>34636</xdr:colOff>
      <xdr:row>29</xdr:row>
      <xdr:rowOff>173181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32</xdr:row>
      <xdr:rowOff>155863</xdr:rowOff>
    </xdr:from>
    <xdr:to>
      <xdr:col>34</xdr:col>
      <xdr:colOff>18308</xdr:colOff>
      <xdr:row>60</xdr:row>
      <xdr:rowOff>147700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23810</xdr:colOff>
      <xdr:row>62</xdr:row>
      <xdr:rowOff>67974</xdr:rowOff>
    </xdr:from>
    <xdr:to>
      <xdr:col>51</xdr:col>
      <xdr:colOff>25976</xdr:colOff>
      <xdr:row>87</xdr:row>
      <xdr:rowOff>95250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18492</xdr:colOff>
      <xdr:row>1</xdr:row>
      <xdr:rowOff>181344</xdr:rowOff>
    </xdr:from>
    <xdr:to>
      <xdr:col>51</xdr:col>
      <xdr:colOff>36800</xdr:colOff>
      <xdr:row>29</xdr:row>
      <xdr:rowOff>173181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2164</xdr:colOff>
      <xdr:row>32</xdr:row>
      <xdr:rowOff>155863</xdr:rowOff>
    </xdr:from>
    <xdr:to>
      <xdr:col>51</xdr:col>
      <xdr:colOff>20472</xdr:colOff>
      <xdr:row>60</xdr:row>
      <xdr:rowOff>147700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381000</xdr:colOff>
      <xdr:row>1</xdr:row>
      <xdr:rowOff>166687</xdr:rowOff>
    </xdr:from>
    <xdr:to>
      <xdr:col>67</xdr:col>
      <xdr:colOff>399308</xdr:colOff>
      <xdr:row>29</xdr:row>
      <xdr:rowOff>158524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68</xdr:col>
      <xdr:colOff>381000</xdr:colOff>
      <xdr:row>1</xdr:row>
      <xdr:rowOff>142875</xdr:rowOff>
    </xdr:from>
    <xdr:to>
      <xdr:col>84</xdr:col>
      <xdr:colOff>399308</xdr:colOff>
      <xdr:row>29</xdr:row>
      <xdr:rowOff>134712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404813</xdr:colOff>
      <xdr:row>33</xdr:row>
      <xdr:rowOff>71437</xdr:rowOff>
    </xdr:from>
    <xdr:to>
      <xdr:col>69</xdr:col>
      <xdr:colOff>242454</xdr:colOff>
      <xdr:row>63</xdr:row>
      <xdr:rowOff>103909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Projects\FirstGen\Data\Tagoloan\Flow\(Edited)TAG%20HPP_Flow%20Measureme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NTS\Projects\GEOSAFER\Ingin_X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20-01"/>
      <sheetName val="2020-02"/>
      <sheetName val="2020-03"/>
      <sheetName val="2020-04"/>
      <sheetName val="Tools"/>
      <sheetName val="SUMMARY OF FLOW MEASURMENTS"/>
      <sheetName val="INTEGRATED CROSS-SECTION"/>
      <sheetName val="CORRELATION"/>
    </sheetNames>
    <sheetDataSet>
      <sheetData sheetId="0"/>
      <sheetData sheetId="1">
        <row r="1">
          <cell r="B1">
            <v>43865</v>
          </cell>
        </row>
        <row r="2">
          <cell r="E2">
            <v>0.45138888888888884</v>
          </cell>
        </row>
        <row r="4">
          <cell r="G4">
            <v>1.559315</v>
          </cell>
        </row>
        <row r="11">
          <cell r="A11">
            <v>0</v>
          </cell>
          <cell r="F11">
            <v>0</v>
          </cell>
          <cell r="I11">
            <v>0</v>
          </cell>
        </row>
        <row r="12">
          <cell r="A12">
            <v>1</v>
          </cell>
          <cell r="F12">
            <v>0</v>
          </cell>
          <cell r="I12">
            <v>0</v>
          </cell>
        </row>
        <row r="13">
          <cell r="A13">
            <v>2</v>
          </cell>
          <cell r="F13">
            <v>0</v>
          </cell>
          <cell r="I13">
            <v>0</v>
          </cell>
        </row>
        <row r="14">
          <cell r="A14">
            <v>3</v>
          </cell>
          <cell r="F14">
            <v>0</v>
          </cell>
          <cell r="I14">
            <v>0</v>
          </cell>
        </row>
        <row r="15">
          <cell r="A15">
            <v>4</v>
          </cell>
          <cell r="F15">
            <v>0</v>
          </cell>
          <cell r="I15">
            <v>0</v>
          </cell>
        </row>
        <row r="16">
          <cell r="A16">
            <v>5</v>
          </cell>
          <cell r="F16">
            <v>0</v>
          </cell>
          <cell r="I16">
            <v>0</v>
          </cell>
        </row>
        <row r="17">
          <cell r="A17">
            <v>6</v>
          </cell>
          <cell r="F17">
            <v>0</v>
          </cell>
          <cell r="I17">
            <v>0</v>
          </cell>
        </row>
        <row r="18">
          <cell r="A18">
            <v>7</v>
          </cell>
          <cell r="F18">
            <v>0</v>
          </cell>
          <cell r="I18">
            <v>0</v>
          </cell>
        </row>
        <row r="19">
          <cell r="A19">
            <v>8</v>
          </cell>
          <cell r="F19">
            <v>0</v>
          </cell>
          <cell r="I19">
            <v>0</v>
          </cell>
        </row>
        <row r="20">
          <cell r="A20">
            <v>9</v>
          </cell>
          <cell r="F20">
            <v>0</v>
          </cell>
          <cell r="I20">
            <v>0</v>
          </cell>
        </row>
        <row r="21">
          <cell r="A21">
            <v>10</v>
          </cell>
          <cell r="F21">
            <v>0</v>
          </cell>
          <cell r="I21">
            <v>0</v>
          </cell>
        </row>
        <row r="22">
          <cell r="A22">
            <v>11</v>
          </cell>
          <cell r="F22">
            <v>0</v>
          </cell>
          <cell r="I22">
            <v>0</v>
          </cell>
        </row>
        <row r="23">
          <cell r="A23">
            <v>12.44</v>
          </cell>
          <cell r="F23">
            <v>0</v>
          </cell>
          <cell r="I23">
            <v>0</v>
          </cell>
        </row>
        <row r="24">
          <cell r="A24">
            <v>13</v>
          </cell>
          <cell r="F24">
            <v>-0.06</v>
          </cell>
          <cell r="I24">
            <v>0</v>
          </cell>
        </row>
        <row r="25">
          <cell r="A25">
            <v>14</v>
          </cell>
          <cell r="F25">
            <v>-0.1</v>
          </cell>
          <cell r="I25">
            <v>0</v>
          </cell>
        </row>
        <row r="26">
          <cell r="A26">
            <v>15</v>
          </cell>
          <cell r="F26">
            <v>-0.15</v>
          </cell>
          <cell r="I26">
            <v>0</v>
          </cell>
        </row>
        <row r="27">
          <cell r="A27">
            <v>16</v>
          </cell>
          <cell r="F27">
            <v>-0.19</v>
          </cell>
          <cell r="I27">
            <v>0</v>
          </cell>
        </row>
        <row r="28">
          <cell r="A28">
            <v>17</v>
          </cell>
          <cell r="F28">
            <v>-0.23</v>
          </cell>
          <cell r="I28">
            <v>0</v>
          </cell>
        </row>
        <row r="29">
          <cell r="A29">
            <v>18</v>
          </cell>
          <cell r="F29">
            <v>-0.24</v>
          </cell>
          <cell r="I29">
            <v>0</v>
          </cell>
        </row>
        <row r="30">
          <cell r="A30">
            <v>19</v>
          </cell>
          <cell r="F30">
            <v>-0.27</v>
          </cell>
          <cell r="I30">
            <v>0</v>
          </cell>
        </row>
        <row r="31">
          <cell r="A31">
            <v>20</v>
          </cell>
          <cell r="F31">
            <v>-0.32</v>
          </cell>
          <cell r="I31">
            <v>0</v>
          </cell>
        </row>
        <row r="32">
          <cell r="A32">
            <v>21</v>
          </cell>
          <cell r="F32">
            <v>-0.34</v>
          </cell>
          <cell r="I32">
            <v>0</v>
          </cell>
        </row>
        <row r="33">
          <cell r="A33">
            <v>22</v>
          </cell>
          <cell r="F33">
            <v>-0.37</v>
          </cell>
          <cell r="I33">
            <v>0</v>
          </cell>
        </row>
        <row r="34">
          <cell r="A34">
            <v>23</v>
          </cell>
          <cell r="F34">
            <v>-0.4</v>
          </cell>
          <cell r="I34">
            <v>0</v>
          </cell>
        </row>
        <row r="35">
          <cell r="A35">
            <v>24</v>
          </cell>
          <cell r="F35">
            <v>-0.46</v>
          </cell>
          <cell r="I35">
            <v>0</v>
          </cell>
        </row>
        <row r="36">
          <cell r="A36">
            <v>25</v>
          </cell>
          <cell r="F36">
            <v>-0.53</v>
          </cell>
          <cell r="I36">
            <v>0</v>
          </cell>
        </row>
        <row r="37">
          <cell r="A37">
            <v>26</v>
          </cell>
          <cell r="F37">
            <v>-0.63</v>
          </cell>
          <cell r="I37">
            <v>0</v>
          </cell>
        </row>
        <row r="38">
          <cell r="A38">
            <v>27</v>
          </cell>
          <cell r="F38">
            <v>-0.68</v>
          </cell>
          <cell r="I38">
            <v>0</v>
          </cell>
        </row>
        <row r="39">
          <cell r="A39">
            <v>28</v>
          </cell>
          <cell r="F39">
            <v>-0.73</v>
          </cell>
          <cell r="I39">
            <v>0</v>
          </cell>
        </row>
        <row r="40">
          <cell r="A40">
            <v>29</v>
          </cell>
          <cell r="F40">
            <v>-0.8</v>
          </cell>
          <cell r="I40">
            <v>0</v>
          </cell>
        </row>
        <row r="41">
          <cell r="A41">
            <v>30</v>
          </cell>
          <cell r="F41">
            <v>-0.84</v>
          </cell>
          <cell r="I41">
            <v>0</v>
          </cell>
        </row>
        <row r="42">
          <cell r="A42">
            <v>31</v>
          </cell>
          <cell r="F42">
            <v>-0.86</v>
          </cell>
          <cell r="I42">
            <v>0</v>
          </cell>
        </row>
        <row r="43">
          <cell r="A43">
            <v>32</v>
          </cell>
          <cell r="F43">
            <v>-0.9</v>
          </cell>
          <cell r="I43">
            <v>0</v>
          </cell>
        </row>
        <row r="44">
          <cell r="A44">
            <v>33</v>
          </cell>
          <cell r="F44">
            <v>-0.99</v>
          </cell>
          <cell r="I44">
            <v>0</v>
          </cell>
        </row>
        <row r="45">
          <cell r="A45">
            <v>34</v>
          </cell>
          <cell r="F45">
            <v>-1.03</v>
          </cell>
          <cell r="I45">
            <v>0</v>
          </cell>
        </row>
        <row r="46">
          <cell r="A46">
            <v>35</v>
          </cell>
          <cell r="F46">
            <v>-1.04</v>
          </cell>
          <cell r="I46">
            <v>0</v>
          </cell>
        </row>
        <row r="47">
          <cell r="A47">
            <v>36</v>
          </cell>
          <cell r="F47">
            <v>-1.06</v>
          </cell>
          <cell r="I47">
            <v>0</v>
          </cell>
        </row>
        <row r="48">
          <cell r="A48">
            <v>37</v>
          </cell>
          <cell r="F48">
            <v>-0.85</v>
          </cell>
          <cell r="I48">
            <v>0</v>
          </cell>
        </row>
        <row r="49">
          <cell r="A49">
            <v>38</v>
          </cell>
          <cell r="F49">
            <v>-0.36</v>
          </cell>
          <cell r="I49">
            <v>0</v>
          </cell>
        </row>
        <row r="50">
          <cell r="A50">
            <v>39</v>
          </cell>
          <cell r="F50">
            <v>-0.26</v>
          </cell>
          <cell r="I50">
            <v>0</v>
          </cell>
        </row>
        <row r="51">
          <cell r="A51">
            <v>40</v>
          </cell>
          <cell r="F51">
            <v>-0.28000000000000003</v>
          </cell>
          <cell r="I51">
            <v>0</v>
          </cell>
        </row>
        <row r="52">
          <cell r="A52">
            <v>41</v>
          </cell>
          <cell r="F52">
            <v>-0.25</v>
          </cell>
          <cell r="I52">
            <v>0</v>
          </cell>
        </row>
        <row r="53">
          <cell r="A53">
            <v>42</v>
          </cell>
          <cell r="F53">
            <v>-0.23</v>
          </cell>
          <cell r="I53">
            <v>0</v>
          </cell>
        </row>
        <row r="54">
          <cell r="A54">
            <v>42.38</v>
          </cell>
          <cell r="F54">
            <v>-0.09</v>
          </cell>
          <cell r="I54">
            <v>0</v>
          </cell>
        </row>
        <row r="55">
          <cell r="A55">
            <v>43</v>
          </cell>
          <cell r="F55">
            <v>0</v>
          </cell>
          <cell r="I55">
            <v>0</v>
          </cell>
        </row>
      </sheetData>
      <sheetData sheetId="2">
        <row r="1">
          <cell r="B1">
            <v>43865</v>
          </cell>
        </row>
        <row r="2">
          <cell r="E2">
            <v>0.4604166666666667</v>
          </cell>
        </row>
        <row r="4">
          <cell r="G4">
            <v>1.559315</v>
          </cell>
        </row>
        <row r="11">
          <cell r="A11">
            <v>0</v>
          </cell>
          <cell r="F11">
            <v>0</v>
          </cell>
          <cell r="L11">
            <v>0</v>
          </cell>
        </row>
        <row r="12">
          <cell r="A12">
            <v>1</v>
          </cell>
          <cell r="F12">
            <v>0</v>
          </cell>
          <cell r="L12">
            <v>0</v>
          </cell>
        </row>
        <row r="13">
          <cell r="A13">
            <v>2</v>
          </cell>
          <cell r="F13">
            <v>0</v>
          </cell>
          <cell r="L13">
            <v>0</v>
          </cell>
        </row>
        <row r="14">
          <cell r="A14">
            <v>3</v>
          </cell>
          <cell r="F14">
            <v>0</v>
          </cell>
          <cell r="L14">
            <v>0</v>
          </cell>
        </row>
        <row r="15">
          <cell r="A15">
            <v>4</v>
          </cell>
          <cell r="F15">
            <v>0</v>
          </cell>
          <cell r="L15">
            <v>0</v>
          </cell>
        </row>
        <row r="16">
          <cell r="A16">
            <v>5</v>
          </cell>
          <cell r="F16">
            <v>0</v>
          </cell>
          <cell r="L16">
            <v>0</v>
          </cell>
        </row>
        <row r="17">
          <cell r="A17">
            <v>6</v>
          </cell>
          <cell r="F17">
            <v>0</v>
          </cell>
          <cell r="L17">
            <v>0</v>
          </cell>
        </row>
        <row r="18">
          <cell r="A18">
            <v>7</v>
          </cell>
          <cell r="F18">
            <v>0</v>
          </cell>
          <cell r="L18">
            <v>0</v>
          </cell>
        </row>
        <row r="19">
          <cell r="A19">
            <v>8</v>
          </cell>
          <cell r="F19">
            <v>0</v>
          </cell>
          <cell r="L19">
            <v>0</v>
          </cell>
        </row>
        <row r="20">
          <cell r="A20">
            <v>9</v>
          </cell>
          <cell r="F20">
            <v>0</v>
          </cell>
          <cell r="L20">
            <v>0</v>
          </cell>
        </row>
        <row r="21">
          <cell r="A21">
            <v>10</v>
          </cell>
          <cell r="F21">
            <v>0</v>
          </cell>
          <cell r="L21">
            <v>0</v>
          </cell>
        </row>
        <row r="22">
          <cell r="A22">
            <v>11</v>
          </cell>
          <cell r="F22">
            <v>0</v>
          </cell>
          <cell r="L22">
            <v>0</v>
          </cell>
        </row>
        <row r="23">
          <cell r="A23">
            <v>12.44</v>
          </cell>
          <cell r="F23">
            <v>0</v>
          </cell>
          <cell r="L23">
            <v>0</v>
          </cell>
        </row>
        <row r="24">
          <cell r="A24">
            <v>13</v>
          </cell>
          <cell r="F24">
            <v>-0.06</v>
          </cell>
          <cell r="L24">
            <v>0</v>
          </cell>
        </row>
        <row r="25">
          <cell r="A25">
            <v>14</v>
          </cell>
          <cell r="F25">
            <v>-0.11</v>
          </cell>
          <cell r="L25">
            <v>0</v>
          </cell>
        </row>
        <row r="26">
          <cell r="A26">
            <v>15</v>
          </cell>
          <cell r="F26">
            <v>-0.16</v>
          </cell>
          <cell r="L26">
            <v>0</v>
          </cell>
        </row>
        <row r="27">
          <cell r="A27">
            <v>16</v>
          </cell>
          <cell r="F27">
            <v>-0.19</v>
          </cell>
          <cell r="L27">
            <v>0</v>
          </cell>
        </row>
        <row r="28">
          <cell r="A28">
            <v>17</v>
          </cell>
          <cell r="F28">
            <v>-0.22</v>
          </cell>
          <cell r="L28">
            <v>0</v>
          </cell>
        </row>
        <row r="29">
          <cell r="A29">
            <v>18</v>
          </cell>
          <cell r="F29">
            <v>-0.23</v>
          </cell>
          <cell r="L29">
            <v>0</v>
          </cell>
        </row>
        <row r="30">
          <cell r="A30">
            <v>19</v>
          </cell>
          <cell r="F30">
            <v>-0.26</v>
          </cell>
          <cell r="L30">
            <v>0</v>
          </cell>
        </row>
        <row r="31">
          <cell r="A31">
            <v>20</v>
          </cell>
          <cell r="F31">
            <v>-0.28999999999999998</v>
          </cell>
          <cell r="L31">
            <v>0</v>
          </cell>
        </row>
        <row r="32">
          <cell r="A32">
            <v>21</v>
          </cell>
          <cell r="F32">
            <v>-0.32</v>
          </cell>
          <cell r="L32">
            <v>0</v>
          </cell>
        </row>
        <row r="33">
          <cell r="A33">
            <v>22</v>
          </cell>
          <cell r="F33">
            <v>-0.35</v>
          </cell>
          <cell r="L33">
            <v>0</v>
          </cell>
        </row>
        <row r="34">
          <cell r="A34">
            <v>23</v>
          </cell>
          <cell r="F34">
            <v>-0.39</v>
          </cell>
          <cell r="L34">
            <v>0</v>
          </cell>
        </row>
        <row r="35">
          <cell r="A35">
            <v>24</v>
          </cell>
          <cell r="F35">
            <v>-0.46</v>
          </cell>
          <cell r="L35">
            <v>0</v>
          </cell>
        </row>
        <row r="36">
          <cell r="A36">
            <v>25</v>
          </cell>
          <cell r="F36">
            <v>-0.52</v>
          </cell>
          <cell r="L36">
            <v>0</v>
          </cell>
        </row>
        <row r="37">
          <cell r="A37">
            <v>26</v>
          </cell>
          <cell r="F37">
            <v>-0.62</v>
          </cell>
          <cell r="L37">
            <v>0</v>
          </cell>
        </row>
        <row r="38">
          <cell r="A38">
            <v>27</v>
          </cell>
          <cell r="F38">
            <v>-0.68</v>
          </cell>
          <cell r="L38">
            <v>0</v>
          </cell>
        </row>
        <row r="39">
          <cell r="A39">
            <v>28</v>
          </cell>
          <cell r="F39">
            <v>-0.74</v>
          </cell>
          <cell r="L39">
            <v>0</v>
          </cell>
        </row>
        <row r="40">
          <cell r="A40">
            <v>29</v>
          </cell>
          <cell r="F40">
            <v>-0.81</v>
          </cell>
          <cell r="L40">
            <v>0</v>
          </cell>
        </row>
        <row r="41">
          <cell r="A41">
            <v>30</v>
          </cell>
          <cell r="F41">
            <v>-0.83</v>
          </cell>
          <cell r="L41">
            <v>0</v>
          </cell>
        </row>
        <row r="42">
          <cell r="A42">
            <v>31</v>
          </cell>
          <cell r="F42">
            <v>-0.87</v>
          </cell>
          <cell r="L42">
            <v>0</v>
          </cell>
        </row>
        <row r="43">
          <cell r="A43">
            <v>32</v>
          </cell>
          <cell r="F43">
            <v>-0.92</v>
          </cell>
          <cell r="L43">
            <v>0</v>
          </cell>
        </row>
        <row r="44">
          <cell r="A44">
            <v>33</v>
          </cell>
          <cell r="F44">
            <v>-1.01</v>
          </cell>
          <cell r="L44">
            <v>0</v>
          </cell>
        </row>
        <row r="45">
          <cell r="A45">
            <v>34</v>
          </cell>
          <cell r="F45">
            <v>-1.04</v>
          </cell>
          <cell r="L45">
            <v>0</v>
          </cell>
        </row>
        <row r="46">
          <cell r="A46">
            <v>35</v>
          </cell>
          <cell r="F46">
            <v>-1.03</v>
          </cell>
          <cell r="L46">
            <v>0</v>
          </cell>
        </row>
        <row r="47">
          <cell r="A47">
            <v>36</v>
          </cell>
          <cell r="F47">
            <v>-0.95</v>
          </cell>
          <cell r="L47">
            <v>0</v>
          </cell>
        </row>
        <row r="48">
          <cell r="A48">
            <v>37</v>
          </cell>
          <cell r="F48">
            <v>-0.86</v>
          </cell>
          <cell r="L48">
            <v>0</v>
          </cell>
        </row>
        <row r="49">
          <cell r="A49">
            <v>38</v>
          </cell>
          <cell r="F49">
            <v>-0.32</v>
          </cell>
          <cell r="L49">
            <v>0</v>
          </cell>
        </row>
        <row r="50">
          <cell r="A50">
            <v>39</v>
          </cell>
          <cell r="F50">
            <v>-0.28000000000000003</v>
          </cell>
          <cell r="L50">
            <v>0</v>
          </cell>
        </row>
        <row r="51">
          <cell r="A51">
            <v>40</v>
          </cell>
          <cell r="F51">
            <v>-0.27</v>
          </cell>
          <cell r="L51">
            <v>0</v>
          </cell>
        </row>
        <row r="52">
          <cell r="A52">
            <v>41</v>
          </cell>
          <cell r="F52">
            <v>-0.25</v>
          </cell>
          <cell r="L52">
            <v>0</v>
          </cell>
        </row>
        <row r="53">
          <cell r="A53">
            <v>42</v>
          </cell>
          <cell r="F53">
            <v>-0.23</v>
          </cell>
          <cell r="L53">
            <v>0</v>
          </cell>
        </row>
        <row r="54">
          <cell r="A54">
            <v>42.38</v>
          </cell>
          <cell r="F54">
            <v>-0.09</v>
          </cell>
          <cell r="L54">
            <v>0</v>
          </cell>
        </row>
        <row r="55">
          <cell r="A55">
            <v>43</v>
          </cell>
          <cell r="F55">
            <v>0</v>
          </cell>
          <cell r="L55">
            <v>0</v>
          </cell>
        </row>
      </sheetData>
      <sheetData sheetId="3">
        <row r="1">
          <cell r="B1">
            <v>43872</v>
          </cell>
        </row>
        <row r="2">
          <cell r="E2">
            <v>0.45104166666666667</v>
          </cell>
        </row>
        <row r="4">
          <cell r="G4">
            <v>1.7025650000000001</v>
          </cell>
        </row>
        <row r="11">
          <cell r="A11">
            <v>0</v>
          </cell>
          <cell r="F11">
            <v>0</v>
          </cell>
          <cell r="N11">
            <v>0</v>
          </cell>
        </row>
        <row r="12">
          <cell r="A12">
            <v>1</v>
          </cell>
          <cell r="F12">
            <v>0</v>
          </cell>
          <cell r="N12">
            <v>0</v>
          </cell>
        </row>
        <row r="13">
          <cell r="A13">
            <v>2</v>
          </cell>
          <cell r="F13">
            <v>0</v>
          </cell>
          <cell r="N13">
            <v>0</v>
          </cell>
        </row>
        <row r="14">
          <cell r="A14">
            <v>3</v>
          </cell>
          <cell r="F14">
            <v>0</v>
          </cell>
          <cell r="N14">
            <v>0</v>
          </cell>
        </row>
        <row r="15">
          <cell r="A15">
            <v>4</v>
          </cell>
          <cell r="F15">
            <v>0</v>
          </cell>
          <cell r="N15">
            <v>0</v>
          </cell>
        </row>
        <row r="16">
          <cell r="A16">
            <v>5</v>
          </cell>
          <cell r="F16">
            <v>0</v>
          </cell>
          <cell r="N16">
            <v>0</v>
          </cell>
        </row>
        <row r="17">
          <cell r="A17">
            <v>6</v>
          </cell>
          <cell r="F17">
            <v>0</v>
          </cell>
          <cell r="N17">
            <v>0</v>
          </cell>
        </row>
        <row r="18">
          <cell r="A18">
            <v>7</v>
          </cell>
          <cell r="F18">
            <v>0</v>
          </cell>
          <cell r="N18">
            <v>0</v>
          </cell>
        </row>
        <row r="19">
          <cell r="A19">
            <v>8</v>
          </cell>
          <cell r="F19">
            <v>0</v>
          </cell>
          <cell r="N19">
            <v>0</v>
          </cell>
        </row>
        <row r="20">
          <cell r="A20">
            <v>9</v>
          </cell>
          <cell r="F20">
            <v>0</v>
          </cell>
          <cell r="N20">
            <v>0</v>
          </cell>
        </row>
        <row r="21">
          <cell r="A21">
            <v>10</v>
          </cell>
          <cell r="F21">
            <v>0</v>
          </cell>
          <cell r="N21">
            <v>0</v>
          </cell>
        </row>
        <row r="22">
          <cell r="A22">
            <v>11</v>
          </cell>
          <cell r="F22">
            <v>-0.08</v>
          </cell>
          <cell r="N22">
            <v>0</v>
          </cell>
        </row>
        <row r="23">
          <cell r="A23">
            <v>12</v>
          </cell>
          <cell r="F23">
            <v>-0.15</v>
          </cell>
          <cell r="N23">
            <v>0</v>
          </cell>
        </row>
        <row r="24">
          <cell r="A24">
            <v>13</v>
          </cell>
          <cell r="F24">
            <v>-0.23</v>
          </cell>
          <cell r="N24">
            <v>0</v>
          </cell>
        </row>
        <row r="25">
          <cell r="A25">
            <v>14</v>
          </cell>
          <cell r="F25">
            <v>-0.28999999999999998</v>
          </cell>
          <cell r="N25">
            <v>0</v>
          </cell>
        </row>
        <row r="26">
          <cell r="A26">
            <v>15</v>
          </cell>
          <cell r="F26">
            <v>-0.35</v>
          </cell>
          <cell r="N26">
            <v>0</v>
          </cell>
        </row>
        <row r="27">
          <cell r="A27">
            <v>16</v>
          </cell>
          <cell r="F27">
            <v>-0.37</v>
          </cell>
          <cell r="N27">
            <v>0</v>
          </cell>
        </row>
        <row r="28">
          <cell r="A28">
            <v>17</v>
          </cell>
          <cell r="F28">
            <v>-0.42</v>
          </cell>
          <cell r="N28">
            <v>0</v>
          </cell>
        </row>
        <row r="29">
          <cell r="A29">
            <v>18</v>
          </cell>
          <cell r="F29">
            <v>-0.44</v>
          </cell>
          <cell r="N29">
            <v>0</v>
          </cell>
        </row>
        <row r="30">
          <cell r="A30">
            <v>19</v>
          </cell>
          <cell r="F30">
            <v>-0.46</v>
          </cell>
          <cell r="N30">
            <v>0</v>
          </cell>
        </row>
        <row r="31">
          <cell r="A31">
            <v>20</v>
          </cell>
          <cell r="F31">
            <v>-0.5</v>
          </cell>
          <cell r="N31">
            <v>0</v>
          </cell>
        </row>
        <row r="32">
          <cell r="A32">
            <v>21</v>
          </cell>
          <cell r="F32">
            <v>-0.51</v>
          </cell>
          <cell r="N32">
            <v>0</v>
          </cell>
        </row>
        <row r="33">
          <cell r="A33">
            <v>22</v>
          </cell>
          <cell r="F33">
            <v>-0.54</v>
          </cell>
          <cell r="N33">
            <v>0</v>
          </cell>
        </row>
        <row r="34">
          <cell r="A34">
            <v>23</v>
          </cell>
          <cell r="F34">
            <v>-0.59</v>
          </cell>
          <cell r="N34">
            <v>0</v>
          </cell>
        </row>
        <row r="35">
          <cell r="A35">
            <v>24</v>
          </cell>
          <cell r="F35">
            <v>-0.64</v>
          </cell>
          <cell r="N35">
            <v>0</v>
          </cell>
        </row>
        <row r="36">
          <cell r="A36">
            <v>25</v>
          </cell>
          <cell r="F36">
            <v>-0.72</v>
          </cell>
          <cell r="N36">
            <v>0</v>
          </cell>
        </row>
        <row r="37">
          <cell r="A37">
            <v>26</v>
          </cell>
          <cell r="F37">
            <v>-0.82</v>
          </cell>
          <cell r="N37">
            <v>0</v>
          </cell>
        </row>
        <row r="38">
          <cell r="A38">
            <v>27</v>
          </cell>
          <cell r="F38">
            <v>-0.87</v>
          </cell>
          <cell r="N38">
            <v>0</v>
          </cell>
        </row>
        <row r="39">
          <cell r="A39">
            <v>28</v>
          </cell>
          <cell r="F39">
            <v>-0.95</v>
          </cell>
          <cell r="N39">
            <v>0</v>
          </cell>
        </row>
        <row r="40">
          <cell r="A40">
            <v>29</v>
          </cell>
          <cell r="F40">
            <v>-1.02</v>
          </cell>
          <cell r="N40">
            <v>0</v>
          </cell>
        </row>
        <row r="41">
          <cell r="A41">
            <v>30</v>
          </cell>
          <cell r="F41">
            <v>-1.06</v>
          </cell>
          <cell r="N41">
            <v>0</v>
          </cell>
        </row>
        <row r="42">
          <cell r="A42">
            <v>31</v>
          </cell>
          <cell r="F42">
            <v>-1.07</v>
          </cell>
          <cell r="N42">
            <v>0</v>
          </cell>
        </row>
        <row r="43">
          <cell r="A43">
            <v>32</v>
          </cell>
          <cell r="F43">
            <v>-1.1200000000000001</v>
          </cell>
          <cell r="N43">
            <v>0</v>
          </cell>
        </row>
        <row r="44">
          <cell r="A44">
            <v>33</v>
          </cell>
          <cell r="F44">
            <v>-1.21</v>
          </cell>
          <cell r="N44">
            <v>0</v>
          </cell>
        </row>
        <row r="45">
          <cell r="A45">
            <v>34</v>
          </cell>
          <cell r="F45">
            <v>-1.23</v>
          </cell>
          <cell r="N45">
            <v>0</v>
          </cell>
        </row>
        <row r="46">
          <cell r="A46">
            <v>35</v>
          </cell>
          <cell r="F46">
            <v>-1.3</v>
          </cell>
          <cell r="N46">
            <v>0</v>
          </cell>
        </row>
        <row r="47">
          <cell r="A47">
            <v>36</v>
          </cell>
          <cell r="F47">
            <v>-1.1200000000000001</v>
          </cell>
          <cell r="N47">
            <v>0</v>
          </cell>
        </row>
        <row r="48">
          <cell r="A48">
            <v>37</v>
          </cell>
          <cell r="F48">
            <v>-0.93</v>
          </cell>
          <cell r="N48">
            <v>0</v>
          </cell>
        </row>
        <row r="49">
          <cell r="A49">
            <v>38</v>
          </cell>
          <cell r="F49">
            <v>-0.56000000000000005</v>
          </cell>
          <cell r="N49">
            <v>0</v>
          </cell>
        </row>
        <row r="50">
          <cell r="A50">
            <v>39</v>
          </cell>
          <cell r="F50">
            <v>-0.52</v>
          </cell>
          <cell r="N50">
            <v>0</v>
          </cell>
        </row>
        <row r="51">
          <cell r="A51">
            <v>40</v>
          </cell>
          <cell r="F51">
            <v>-0.5</v>
          </cell>
          <cell r="N51">
            <v>0</v>
          </cell>
        </row>
        <row r="52">
          <cell r="A52">
            <v>41</v>
          </cell>
          <cell r="F52">
            <v>-0.34</v>
          </cell>
          <cell r="N52">
            <v>0</v>
          </cell>
        </row>
        <row r="53">
          <cell r="A53">
            <v>42</v>
          </cell>
          <cell r="F53">
            <v>-0.37</v>
          </cell>
          <cell r="N53">
            <v>0</v>
          </cell>
        </row>
        <row r="54">
          <cell r="A54">
            <v>42.37</v>
          </cell>
          <cell r="F54">
            <v>0</v>
          </cell>
          <cell r="N54">
            <v>0</v>
          </cell>
        </row>
      </sheetData>
      <sheetData sheetId="4">
        <row r="1">
          <cell r="B1">
            <v>43872</v>
          </cell>
        </row>
        <row r="2">
          <cell r="E2">
            <v>0.46493055555555551</v>
          </cell>
        </row>
        <row r="4">
          <cell r="G4">
            <v>1.7025650000000001</v>
          </cell>
        </row>
        <row r="11">
          <cell r="A11">
            <v>0</v>
          </cell>
          <cell r="F11">
            <v>0</v>
          </cell>
          <cell r="J11">
            <v>0</v>
          </cell>
        </row>
        <row r="12">
          <cell r="A12">
            <v>1</v>
          </cell>
          <cell r="F12">
            <v>0</v>
          </cell>
          <cell r="J12">
            <v>0</v>
          </cell>
        </row>
        <row r="13">
          <cell r="A13">
            <v>2</v>
          </cell>
          <cell r="F13">
            <v>0</v>
          </cell>
          <cell r="J13">
            <v>0</v>
          </cell>
        </row>
        <row r="14">
          <cell r="A14">
            <v>3</v>
          </cell>
          <cell r="F14">
            <v>0</v>
          </cell>
          <cell r="J14">
            <v>0</v>
          </cell>
        </row>
        <row r="15">
          <cell r="A15">
            <v>4</v>
          </cell>
          <cell r="F15">
            <v>0</v>
          </cell>
          <cell r="J15">
            <v>0</v>
          </cell>
        </row>
        <row r="16">
          <cell r="A16">
            <v>5</v>
          </cell>
          <cell r="F16">
            <v>0</v>
          </cell>
          <cell r="J16">
            <v>0</v>
          </cell>
        </row>
        <row r="17">
          <cell r="A17">
            <v>6</v>
          </cell>
          <cell r="F17">
            <v>0</v>
          </cell>
          <cell r="J17">
            <v>0</v>
          </cell>
        </row>
        <row r="18">
          <cell r="A18">
            <v>7</v>
          </cell>
          <cell r="F18">
            <v>0</v>
          </cell>
          <cell r="J18">
            <v>0</v>
          </cell>
        </row>
        <row r="19">
          <cell r="A19">
            <v>8</v>
          </cell>
          <cell r="F19">
            <v>0</v>
          </cell>
          <cell r="J19">
            <v>0</v>
          </cell>
        </row>
        <row r="20">
          <cell r="A20">
            <v>9</v>
          </cell>
          <cell r="F20">
            <v>0</v>
          </cell>
          <cell r="J20">
            <v>0</v>
          </cell>
        </row>
        <row r="21">
          <cell r="A21">
            <v>10</v>
          </cell>
          <cell r="F21">
            <v>0</v>
          </cell>
          <cell r="J21">
            <v>0</v>
          </cell>
        </row>
        <row r="22">
          <cell r="A22">
            <v>11</v>
          </cell>
          <cell r="F22">
            <v>-0.08</v>
          </cell>
          <cell r="J22">
            <v>0</v>
          </cell>
        </row>
        <row r="23">
          <cell r="A23">
            <v>12</v>
          </cell>
          <cell r="F23">
            <v>-0.14000000000000001</v>
          </cell>
          <cell r="J23">
            <v>0</v>
          </cell>
        </row>
        <row r="24">
          <cell r="A24">
            <v>13</v>
          </cell>
          <cell r="F24">
            <v>-0.24</v>
          </cell>
          <cell r="J24">
            <v>0</v>
          </cell>
        </row>
        <row r="25">
          <cell r="A25">
            <v>14</v>
          </cell>
          <cell r="F25">
            <v>-0.28999999999999998</v>
          </cell>
          <cell r="J25">
            <v>0</v>
          </cell>
        </row>
        <row r="26">
          <cell r="A26">
            <v>15</v>
          </cell>
          <cell r="F26">
            <v>-0.32</v>
          </cell>
          <cell r="J26">
            <v>0</v>
          </cell>
        </row>
        <row r="27">
          <cell r="A27">
            <v>16</v>
          </cell>
          <cell r="F27">
            <v>-0.35</v>
          </cell>
          <cell r="J27">
            <v>0</v>
          </cell>
        </row>
        <row r="28">
          <cell r="A28">
            <v>17</v>
          </cell>
          <cell r="F28">
            <v>-0.41</v>
          </cell>
          <cell r="J28">
            <v>0</v>
          </cell>
        </row>
        <row r="29">
          <cell r="A29">
            <v>18</v>
          </cell>
          <cell r="F29">
            <v>-0.39</v>
          </cell>
          <cell r="J29">
            <v>0</v>
          </cell>
        </row>
        <row r="30">
          <cell r="A30">
            <v>19</v>
          </cell>
          <cell r="F30">
            <v>-0.44</v>
          </cell>
          <cell r="J30">
            <v>0</v>
          </cell>
        </row>
        <row r="31">
          <cell r="A31">
            <v>20</v>
          </cell>
          <cell r="F31">
            <v>-0.46</v>
          </cell>
          <cell r="J31">
            <v>0</v>
          </cell>
        </row>
        <row r="32">
          <cell r="A32">
            <v>21</v>
          </cell>
          <cell r="F32">
            <v>-0.5</v>
          </cell>
          <cell r="J32">
            <v>0</v>
          </cell>
        </row>
        <row r="33">
          <cell r="A33">
            <v>22</v>
          </cell>
          <cell r="F33">
            <v>-0.56000000000000005</v>
          </cell>
          <cell r="J33">
            <v>0</v>
          </cell>
        </row>
        <row r="34">
          <cell r="A34">
            <v>23</v>
          </cell>
          <cell r="F34">
            <v>-0.59</v>
          </cell>
          <cell r="J34">
            <v>0</v>
          </cell>
        </row>
        <row r="35">
          <cell r="A35">
            <v>24</v>
          </cell>
          <cell r="F35">
            <v>-0.67</v>
          </cell>
          <cell r="J35">
            <v>0</v>
          </cell>
        </row>
        <row r="36">
          <cell r="A36">
            <v>25</v>
          </cell>
          <cell r="F36">
            <v>-0.7</v>
          </cell>
          <cell r="J36">
            <v>0</v>
          </cell>
        </row>
        <row r="37">
          <cell r="A37">
            <v>26</v>
          </cell>
          <cell r="F37">
            <v>-0.82</v>
          </cell>
          <cell r="J37">
            <v>0</v>
          </cell>
        </row>
        <row r="38">
          <cell r="A38">
            <v>27</v>
          </cell>
          <cell r="F38">
            <v>-0.87</v>
          </cell>
          <cell r="J38">
            <v>0</v>
          </cell>
        </row>
        <row r="39">
          <cell r="A39">
            <v>28</v>
          </cell>
          <cell r="F39">
            <v>-0.91</v>
          </cell>
          <cell r="J39">
            <v>0</v>
          </cell>
        </row>
        <row r="40">
          <cell r="A40">
            <v>29</v>
          </cell>
          <cell r="F40">
            <v>-0.98</v>
          </cell>
          <cell r="J40">
            <v>0</v>
          </cell>
        </row>
        <row r="41">
          <cell r="A41">
            <v>30</v>
          </cell>
          <cell r="F41">
            <v>-1.03</v>
          </cell>
          <cell r="J41">
            <v>0</v>
          </cell>
        </row>
        <row r="42">
          <cell r="A42">
            <v>31</v>
          </cell>
          <cell r="F42">
            <v>-1.1200000000000001</v>
          </cell>
          <cell r="J42">
            <v>0</v>
          </cell>
        </row>
        <row r="43">
          <cell r="A43">
            <v>32</v>
          </cell>
          <cell r="F43">
            <v>-1.02</v>
          </cell>
          <cell r="J43">
            <v>0</v>
          </cell>
        </row>
        <row r="44">
          <cell r="A44">
            <v>33</v>
          </cell>
          <cell r="F44">
            <v>-1.27</v>
          </cell>
          <cell r="J44">
            <v>0</v>
          </cell>
        </row>
        <row r="45">
          <cell r="A45">
            <v>34</v>
          </cell>
          <cell r="F45">
            <v>-1.25</v>
          </cell>
          <cell r="J45">
            <v>0</v>
          </cell>
        </row>
        <row r="46">
          <cell r="A46">
            <v>35</v>
          </cell>
          <cell r="F46">
            <v>-1.25</v>
          </cell>
          <cell r="J46">
            <v>0</v>
          </cell>
        </row>
        <row r="47">
          <cell r="A47">
            <v>36</v>
          </cell>
          <cell r="F47">
            <v>-1.1200000000000001</v>
          </cell>
          <cell r="J47">
            <v>0</v>
          </cell>
        </row>
        <row r="48">
          <cell r="A48">
            <v>37</v>
          </cell>
          <cell r="F48">
            <v>-1.02</v>
          </cell>
          <cell r="J48">
            <v>0</v>
          </cell>
        </row>
        <row r="49">
          <cell r="A49">
            <v>38</v>
          </cell>
          <cell r="F49">
            <v>-0.54</v>
          </cell>
          <cell r="J49">
            <v>0</v>
          </cell>
        </row>
        <row r="50">
          <cell r="A50">
            <v>39</v>
          </cell>
          <cell r="F50">
            <v>-0.52</v>
          </cell>
          <cell r="J50">
            <v>0</v>
          </cell>
        </row>
        <row r="51">
          <cell r="A51">
            <v>40</v>
          </cell>
          <cell r="F51">
            <v>-0.43</v>
          </cell>
          <cell r="J51">
            <v>0</v>
          </cell>
        </row>
        <row r="52">
          <cell r="A52">
            <v>41</v>
          </cell>
          <cell r="F52">
            <v>-0.4</v>
          </cell>
          <cell r="J52">
            <v>0</v>
          </cell>
        </row>
        <row r="53">
          <cell r="A53">
            <v>42</v>
          </cell>
          <cell r="F53">
            <v>-0.37</v>
          </cell>
          <cell r="J53">
            <v>0</v>
          </cell>
        </row>
        <row r="54">
          <cell r="A54">
            <v>42.37</v>
          </cell>
          <cell r="F54">
            <v>0</v>
          </cell>
          <cell r="J54">
            <v>0</v>
          </cell>
        </row>
      </sheetData>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gin XS"/>
      <sheetName val="Ingin_Processed"/>
      <sheetName val="Ingin_Processed (edITING)"/>
    </sheetNames>
    <sheetDataSet>
      <sheetData sheetId="0"/>
      <sheetData sheetId="1"/>
      <sheetData sheetId="2">
        <row r="10">
          <cell r="L10">
            <v>30.564756468843282</v>
          </cell>
          <cell r="M10">
            <v>29.076000000000001</v>
          </cell>
        </row>
        <row r="11">
          <cell r="L11">
            <v>30.563434918223404</v>
          </cell>
          <cell r="M11">
            <v>29.077999999999999</v>
          </cell>
        </row>
        <row r="12">
          <cell r="L12">
            <v>33.708042734692249</v>
          </cell>
          <cell r="M12">
            <v>28.44</v>
          </cell>
        </row>
        <row r="13">
          <cell r="L13">
            <v>37.743973823661065</v>
          </cell>
          <cell r="M13">
            <v>28.202000000000002</v>
          </cell>
        </row>
        <row r="14">
          <cell r="L14">
            <v>41.462554528229226</v>
          </cell>
          <cell r="M14">
            <v>27.978999999999999</v>
          </cell>
        </row>
        <row r="15">
          <cell r="L15">
            <v>44.983119911824822</v>
          </cell>
          <cell r="M15">
            <v>28.013999999999999</v>
          </cell>
        </row>
        <row r="16">
          <cell r="L16">
            <v>47.286836477002844</v>
          </cell>
          <cell r="M16">
            <v>28.056000000000001</v>
          </cell>
        </row>
        <row r="17">
          <cell r="L17">
            <v>50.982762459533269</v>
          </cell>
          <cell r="M17">
            <v>28.209</v>
          </cell>
        </row>
        <row r="18">
          <cell r="L18">
            <v>53.767043753613265</v>
          </cell>
          <cell r="M18">
            <v>28.504999999999999</v>
          </cell>
        </row>
        <row r="19">
          <cell r="L19">
            <v>57.346088105488107</v>
          </cell>
          <cell r="M19">
            <v>28.852</v>
          </cell>
        </row>
        <row r="20">
          <cell r="L20">
            <v>59.94297103912681</v>
          </cell>
          <cell r="M20">
            <v>29.041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topLeftCell="O55" zoomScale="70" zoomScaleNormal="70" workbookViewId="0">
      <selection activeCell="R54" sqref="R54"/>
    </sheetView>
  </sheetViews>
  <sheetFormatPr defaultRowHeight="15" x14ac:dyDescent="0.25"/>
  <cols>
    <col min="7" max="7" width="11.5703125" customWidth="1"/>
    <col min="12" max="12" width="21.42578125" bestFit="1" customWidth="1"/>
    <col min="13" max="13" width="15" customWidth="1"/>
    <col min="14" max="14" width="15.7109375" customWidth="1"/>
    <col min="15" max="15" width="20" bestFit="1" customWidth="1"/>
    <col min="17" max="17" width="16.42578125" customWidth="1"/>
    <col min="21" max="21" width="19.5703125" customWidth="1"/>
    <col min="22" max="22" width="21" customWidth="1"/>
    <col min="23" max="23" width="9.7109375" customWidth="1"/>
    <col min="27" max="27" width="15.7109375" customWidth="1"/>
    <col min="28" max="28" width="13.5703125" customWidth="1"/>
    <col min="29" max="29" width="16.140625" customWidth="1"/>
  </cols>
  <sheetData>
    <row r="1" spans="1:18" x14ac:dyDescent="0.25">
      <c r="A1" t="s">
        <v>0</v>
      </c>
      <c r="B1" t="s">
        <v>1</v>
      </c>
      <c r="C1" t="s">
        <v>2</v>
      </c>
      <c r="D1" t="s">
        <v>3</v>
      </c>
      <c r="E1" t="s">
        <v>4</v>
      </c>
      <c r="F1" t="s">
        <v>5</v>
      </c>
      <c r="G1" t="s">
        <v>6</v>
      </c>
      <c r="H1" t="s">
        <v>13</v>
      </c>
      <c r="I1" t="s">
        <v>14</v>
      </c>
      <c r="L1" t="s">
        <v>22</v>
      </c>
      <c r="N1" t="s">
        <v>13</v>
      </c>
      <c r="O1" t="s">
        <v>14</v>
      </c>
      <c r="P1" t="s">
        <v>19</v>
      </c>
    </row>
    <row r="2" spans="1:18" x14ac:dyDescent="0.25">
      <c r="A2">
        <v>0</v>
      </c>
      <c r="B2" t="s">
        <v>7</v>
      </c>
      <c r="C2">
        <v>0</v>
      </c>
      <c r="D2" t="s">
        <v>8</v>
      </c>
      <c r="E2">
        <v>383.21176100000002</v>
      </c>
      <c r="F2">
        <v>722103.29409800004</v>
      </c>
      <c r="G2">
        <v>921192.65010500001</v>
      </c>
      <c r="H2">
        <f>SQRT(((F2-$F$2)^2+(G2-$G$2)^2))</f>
        <v>0</v>
      </c>
      <c r="I2">
        <v>383.21176100000002</v>
      </c>
      <c r="L2">
        <v>-10.6</v>
      </c>
      <c r="N2">
        <f>L2+10.6</f>
        <v>0</v>
      </c>
      <c r="O2">
        <v>383.21176100000002</v>
      </c>
      <c r="Q2" s="20">
        <v>373.93149900000003</v>
      </c>
      <c r="R2">
        <v>0</v>
      </c>
    </row>
    <row r="3" spans="1:18" x14ac:dyDescent="0.25">
      <c r="A3">
        <v>1</v>
      </c>
      <c r="B3" t="s">
        <v>7</v>
      </c>
      <c r="C3">
        <v>0</v>
      </c>
      <c r="D3" t="s">
        <v>8</v>
      </c>
      <c r="E3">
        <v>383.21176100000002</v>
      </c>
      <c r="F3">
        <v>722102.77564400004</v>
      </c>
      <c r="G3">
        <v>921191.79499900003</v>
      </c>
      <c r="H3">
        <f>SQRT(((F3-$F$2)^2+(G3-$G$2)^2))</f>
        <v>1.000000410655711</v>
      </c>
      <c r="I3">
        <v>383.21176100000002</v>
      </c>
      <c r="L3">
        <v>-9.6</v>
      </c>
      <c r="N3">
        <f t="shared" ref="N3:N66" si="0">L3+10.6</f>
        <v>1</v>
      </c>
      <c r="O3">
        <v>383.21176100000002</v>
      </c>
      <c r="Q3" s="20">
        <v>373.93149900000003</v>
      </c>
      <c r="R3">
        <v>60</v>
      </c>
    </row>
    <row r="4" spans="1:18" x14ac:dyDescent="0.25">
      <c r="A4">
        <v>2</v>
      </c>
      <c r="B4" t="s">
        <v>7</v>
      </c>
      <c r="C4">
        <v>0</v>
      </c>
      <c r="D4" t="s">
        <v>8</v>
      </c>
      <c r="E4">
        <v>383.21176100000002</v>
      </c>
      <c r="F4">
        <v>722102.25718900003</v>
      </c>
      <c r="G4">
        <v>921190.93989399995</v>
      </c>
      <c r="H4">
        <f t="shared" ref="H4:H67" si="1">SQRT(((F4-$F$2)^2+(G4-$G$2)^2))</f>
        <v>2.0000004847570159</v>
      </c>
      <c r="I4">
        <v>383.21176100000002</v>
      </c>
      <c r="L4">
        <v>-8.6</v>
      </c>
      <c r="N4">
        <f t="shared" si="0"/>
        <v>2</v>
      </c>
      <c r="O4">
        <v>383.21176100000002</v>
      </c>
      <c r="Q4" s="20"/>
    </row>
    <row r="5" spans="1:18" x14ac:dyDescent="0.25">
      <c r="A5">
        <v>3</v>
      </c>
      <c r="B5" t="s">
        <v>7</v>
      </c>
      <c r="C5">
        <v>0</v>
      </c>
      <c r="D5" t="s">
        <v>8</v>
      </c>
      <c r="E5">
        <v>376.31845099999998</v>
      </c>
      <c r="F5">
        <v>722101.73873500002</v>
      </c>
      <c r="G5">
        <v>921190.08478799998</v>
      </c>
      <c r="H5">
        <f t="shared" si="1"/>
        <v>3.0000008954125699</v>
      </c>
      <c r="I5">
        <v>376.31845099999998</v>
      </c>
      <c r="L5">
        <v>-7.6</v>
      </c>
      <c r="N5">
        <f t="shared" si="0"/>
        <v>3</v>
      </c>
      <c r="O5">
        <v>376.31845099999998</v>
      </c>
      <c r="Q5" s="20"/>
    </row>
    <row r="6" spans="1:18" x14ac:dyDescent="0.25">
      <c r="A6">
        <v>4</v>
      </c>
      <c r="B6" t="s">
        <v>7</v>
      </c>
      <c r="C6">
        <v>0</v>
      </c>
      <c r="D6" t="s">
        <v>8</v>
      </c>
      <c r="E6">
        <v>376.31845099999998</v>
      </c>
      <c r="F6">
        <v>722101.22028100002</v>
      </c>
      <c r="G6">
        <v>921189.22968300001</v>
      </c>
      <c r="H6">
        <f t="shared" si="1"/>
        <v>4.0000004509562537</v>
      </c>
      <c r="I6">
        <v>376.31845099999998</v>
      </c>
      <c r="L6">
        <v>-6.6</v>
      </c>
      <c r="N6">
        <f t="shared" si="0"/>
        <v>4</v>
      </c>
      <c r="O6">
        <v>376.31845099999998</v>
      </c>
      <c r="Q6" s="20"/>
    </row>
    <row r="7" spans="1:18" x14ac:dyDescent="0.25">
      <c r="A7">
        <v>5</v>
      </c>
      <c r="B7" t="s">
        <v>7</v>
      </c>
      <c r="C7">
        <v>0</v>
      </c>
      <c r="D7" t="s">
        <v>8</v>
      </c>
      <c r="E7">
        <v>376.31845099999998</v>
      </c>
      <c r="F7">
        <v>722100.70182700001</v>
      </c>
      <c r="G7">
        <v>921188.37457700004</v>
      </c>
      <c r="H7">
        <f t="shared" si="1"/>
        <v>5.0000008616118752</v>
      </c>
      <c r="I7">
        <v>376.31845099999998</v>
      </c>
      <c r="L7">
        <v>-5.6</v>
      </c>
      <c r="N7">
        <f t="shared" si="0"/>
        <v>5</v>
      </c>
      <c r="O7">
        <v>376.31845099999998</v>
      </c>
      <c r="Q7" s="20"/>
    </row>
    <row r="8" spans="1:18" x14ac:dyDescent="0.25">
      <c r="A8">
        <v>6</v>
      </c>
      <c r="B8" t="s">
        <v>7</v>
      </c>
      <c r="C8">
        <v>0</v>
      </c>
      <c r="D8" t="s">
        <v>8</v>
      </c>
      <c r="E8">
        <v>376.31845099999998</v>
      </c>
      <c r="F8">
        <v>722100.18337300001</v>
      </c>
      <c r="G8">
        <v>921187.51947199996</v>
      </c>
      <c r="H8">
        <f t="shared" si="1"/>
        <v>6.0000004172550998</v>
      </c>
      <c r="I8">
        <v>376.31845099999998</v>
      </c>
      <c r="L8">
        <v>-4.5999999999999996</v>
      </c>
      <c r="N8">
        <f t="shared" si="0"/>
        <v>6</v>
      </c>
      <c r="O8">
        <v>376.31845099999998</v>
      </c>
      <c r="Q8" s="20"/>
    </row>
    <row r="9" spans="1:18" x14ac:dyDescent="0.25">
      <c r="A9">
        <v>7</v>
      </c>
      <c r="B9" t="s">
        <v>7</v>
      </c>
      <c r="C9">
        <v>0</v>
      </c>
      <c r="D9" t="s">
        <v>8</v>
      </c>
      <c r="E9">
        <v>376.31845099999998</v>
      </c>
      <c r="F9">
        <v>722099.664919</v>
      </c>
      <c r="G9">
        <v>921186.66436599998</v>
      </c>
      <c r="H9">
        <f t="shared" si="1"/>
        <v>7.0000008279107417</v>
      </c>
      <c r="I9">
        <v>376.31845099999998</v>
      </c>
      <c r="L9">
        <v>-3.6</v>
      </c>
      <c r="N9">
        <f t="shared" si="0"/>
        <v>7</v>
      </c>
      <c r="O9">
        <v>376.31845099999998</v>
      </c>
      <c r="Q9" s="20"/>
    </row>
    <row r="10" spans="1:18" x14ac:dyDescent="0.25">
      <c r="A10">
        <v>8</v>
      </c>
      <c r="B10" t="s">
        <v>7</v>
      </c>
      <c r="C10">
        <v>0</v>
      </c>
      <c r="D10" t="s">
        <v>8</v>
      </c>
      <c r="E10">
        <v>376.31845099999998</v>
      </c>
      <c r="F10">
        <v>722099.146465</v>
      </c>
      <c r="G10">
        <v>921185.80926100002</v>
      </c>
      <c r="H10">
        <f t="shared" si="1"/>
        <v>8.0000003834544131</v>
      </c>
      <c r="I10">
        <v>376.31845099999998</v>
      </c>
      <c r="L10">
        <v>-2.6</v>
      </c>
      <c r="N10">
        <f t="shared" si="0"/>
        <v>8</v>
      </c>
      <c r="O10">
        <v>376.31845099999998</v>
      </c>
      <c r="Q10" s="20"/>
    </row>
    <row r="11" spans="1:18" x14ac:dyDescent="0.25">
      <c r="A11">
        <v>9</v>
      </c>
      <c r="B11" t="s">
        <v>7</v>
      </c>
      <c r="C11">
        <v>0</v>
      </c>
      <c r="D11" t="s">
        <v>8</v>
      </c>
      <c r="E11">
        <v>375.70419299999998</v>
      </c>
      <c r="F11">
        <v>722098.62801099999</v>
      </c>
      <c r="G11">
        <v>921184.95415500004</v>
      </c>
      <c r="H11">
        <f t="shared" si="1"/>
        <v>9.0000007941100648</v>
      </c>
      <c r="I11">
        <v>375.70419299999998</v>
      </c>
      <c r="L11">
        <v>-1.6</v>
      </c>
      <c r="N11">
        <f t="shared" si="0"/>
        <v>9</v>
      </c>
      <c r="O11">
        <v>375.70419299999998</v>
      </c>
      <c r="Q11" s="20"/>
    </row>
    <row r="12" spans="1:18" x14ac:dyDescent="0.25">
      <c r="A12">
        <v>10</v>
      </c>
      <c r="B12" t="s">
        <v>7</v>
      </c>
      <c r="C12">
        <v>0</v>
      </c>
      <c r="D12" t="s">
        <v>8</v>
      </c>
      <c r="E12">
        <v>375.70419299999998</v>
      </c>
      <c r="F12">
        <v>722098.10955699999</v>
      </c>
      <c r="G12">
        <v>921184.09904999996</v>
      </c>
      <c r="H12">
        <f t="shared" si="1"/>
        <v>10.000000349753281</v>
      </c>
      <c r="I12">
        <v>375.70419299999998</v>
      </c>
      <c r="L12">
        <v>-0.6</v>
      </c>
      <c r="N12">
        <f t="shared" si="0"/>
        <v>10</v>
      </c>
      <c r="O12">
        <v>375.70419299999998</v>
      </c>
      <c r="Q12" s="20"/>
    </row>
    <row r="13" spans="1:18" x14ac:dyDescent="0.25">
      <c r="A13" s="1">
        <v>54</v>
      </c>
      <c r="B13" s="1" t="s">
        <v>7</v>
      </c>
      <c r="C13" s="1">
        <v>0</v>
      </c>
      <c r="D13" s="1" t="s">
        <v>11</v>
      </c>
      <c r="E13" s="1">
        <v>375.70419299999998</v>
      </c>
      <c r="F13" s="1">
        <v>722097.79790799995</v>
      </c>
      <c r="G13" s="1">
        <v>921183.585036</v>
      </c>
      <c r="H13" s="1">
        <f t="shared" si="1"/>
        <v>10.60111222900451</v>
      </c>
      <c r="I13">
        <v>375.70419299999998</v>
      </c>
      <c r="J13" s="40">
        <v>0</v>
      </c>
      <c r="K13" s="41">
        <v>0</v>
      </c>
      <c r="L13" s="7">
        <v>0</v>
      </c>
      <c r="M13" s="7"/>
      <c r="N13" s="21">
        <f t="shared" si="0"/>
        <v>10.6</v>
      </c>
      <c r="O13" s="6">
        <f t="shared" ref="O13:O55" si="2">$I$57-K13</f>
        <v>375.63406400000002</v>
      </c>
      <c r="P13" s="6">
        <v>375.63406400000002</v>
      </c>
      <c r="Q13" s="20"/>
    </row>
    <row r="14" spans="1:18" x14ac:dyDescent="0.25">
      <c r="A14">
        <v>11</v>
      </c>
      <c r="B14" t="s">
        <v>7</v>
      </c>
      <c r="C14">
        <v>0</v>
      </c>
      <c r="D14" t="s">
        <v>9</v>
      </c>
      <c r="E14">
        <v>375.70419299999998</v>
      </c>
      <c r="F14">
        <v>722097.27944299998</v>
      </c>
      <c r="G14">
        <v>921182.72993799997</v>
      </c>
      <c r="H14">
        <f t="shared" si="1"/>
        <v>11.601111501849472</v>
      </c>
      <c r="I14">
        <v>375.70419299999998</v>
      </c>
      <c r="J14" s="40">
        <v>1</v>
      </c>
      <c r="K14" s="41">
        <v>0</v>
      </c>
      <c r="L14" s="7">
        <v>1</v>
      </c>
      <c r="M14" s="7"/>
      <c r="N14">
        <f t="shared" si="0"/>
        <v>11.6</v>
      </c>
      <c r="O14" s="6">
        <f t="shared" si="2"/>
        <v>375.63406400000002</v>
      </c>
      <c r="P14" s="6">
        <v>375.63406400000002</v>
      </c>
      <c r="Q14" s="20"/>
    </row>
    <row r="15" spans="1:18" x14ac:dyDescent="0.25">
      <c r="A15">
        <v>12</v>
      </c>
      <c r="B15" t="s">
        <v>7</v>
      </c>
      <c r="C15">
        <v>0</v>
      </c>
      <c r="D15" t="s">
        <v>9</v>
      </c>
      <c r="E15">
        <v>375.589966</v>
      </c>
      <c r="F15">
        <v>722096.760977</v>
      </c>
      <c r="G15">
        <v>921181.87483900005</v>
      </c>
      <c r="H15">
        <f t="shared" si="1"/>
        <v>12.601112148178244</v>
      </c>
      <c r="I15">
        <v>375.589966</v>
      </c>
      <c r="J15" s="40">
        <v>2</v>
      </c>
      <c r="K15" s="41">
        <v>0</v>
      </c>
      <c r="L15" s="7">
        <v>2</v>
      </c>
      <c r="M15" s="7"/>
      <c r="N15">
        <f t="shared" si="0"/>
        <v>12.6</v>
      </c>
      <c r="O15" s="6">
        <f t="shared" si="2"/>
        <v>375.63406400000002</v>
      </c>
      <c r="P15" s="6">
        <v>375.63406400000002</v>
      </c>
      <c r="Q15" s="20"/>
    </row>
    <row r="16" spans="1:18" x14ac:dyDescent="0.25">
      <c r="A16">
        <v>13</v>
      </c>
      <c r="B16" t="s">
        <v>7</v>
      </c>
      <c r="C16">
        <v>0</v>
      </c>
      <c r="D16" t="s">
        <v>9</v>
      </c>
      <c r="E16">
        <v>375.589966</v>
      </c>
      <c r="F16">
        <v>722096.24251100002</v>
      </c>
      <c r="G16">
        <v>921181.01974100003</v>
      </c>
      <c r="H16">
        <f t="shared" si="1"/>
        <v>13.601111939506536</v>
      </c>
      <c r="I16">
        <v>375.589966</v>
      </c>
      <c r="J16" s="40">
        <v>3</v>
      </c>
      <c r="K16" s="41">
        <v>0</v>
      </c>
      <c r="L16" s="7">
        <v>3</v>
      </c>
      <c r="M16" s="7"/>
      <c r="N16">
        <f t="shared" si="0"/>
        <v>13.6</v>
      </c>
      <c r="O16" s="6">
        <f t="shared" si="2"/>
        <v>375.63406400000002</v>
      </c>
      <c r="P16" s="6">
        <v>375.63406400000002</v>
      </c>
      <c r="Q16" s="20"/>
    </row>
    <row r="17" spans="1:17" x14ac:dyDescent="0.25">
      <c r="A17">
        <v>14</v>
      </c>
      <c r="B17" t="s">
        <v>7</v>
      </c>
      <c r="C17">
        <v>0</v>
      </c>
      <c r="D17" t="s">
        <v>9</v>
      </c>
      <c r="E17">
        <v>375.589966</v>
      </c>
      <c r="F17">
        <v>722095.72404500004</v>
      </c>
      <c r="G17">
        <v>921180.164643</v>
      </c>
      <c r="H17">
        <f t="shared" si="1"/>
        <v>14.601111730843861</v>
      </c>
      <c r="I17">
        <v>375.589966</v>
      </c>
      <c r="J17" s="40">
        <v>4</v>
      </c>
      <c r="K17" s="41">
        <v>0</v>
      </c>
      <c r="L17" s="7">
        <v>4</v>
      </c>
      <c r="M17" s="7"/>
      <c r="N17">
        <f t="shared" si="0"/>
        <v>14.6</v>
      </c>
      <c r="O17" s="6">
        <f t="shared" si="2"/>
        <v>375.63406400000002</v>
      </c>
      <c r="P17" s="6">
        <v>375.63406400000002</v>
      </c>
      <c r="Q17" s="20"/>
    </row>
    <row r="18" spans="1:17" x14ac:dyDescent="0.25">
      <c r="A18">
        <v>15</v>
      </c>
      <c r="B18" t="s">
        <v>7</v>
      </c>
      <c r="C18">
        <v>0</v>
      </c>
      <c r="D18" t="s">
        <v>9</v>
      </c>
      <c r="E18">
        <v>375.59942599999999</v>
      </c>
      <c r="F18">
        <v>722095.20557899994</v>
      </c>
      <c r="G18">
        <v>921179.30954399996</v>
      </c>
      <c r="H18">
        <f t="shared" si="1"/>
        <v>15.601112377358538</v>
      </c>
      <c r="I18">
        <v>375.59942599999999</v>
      </c>
      <c r="J18" s="40">
        <v>5</v>
      </c>
      <c r="K18" s="41">
        <v>0</v>
      </c>
      <c r="L18" s="7">
        <v>5</v>
      </c>
      <c r="M18" s="7"/>
      <c r="N18">
        <f t="shared" si="0"/>
        <v>15.6</v>
      </c>
      <c r="O18" s="6">
        <f t="shared" si="2"/>
        <v>375.63406400000002</v>
      </c>
      <c r="P18" s="6">
        <v>375.63406400000002</v>
      </c>
      <c r="Q18" s="20"/>
    </row>
    <row r="19" spans="1:17" x14ac:dyDescent="0.25">
      <c r="A19">
        <v>16</v>
      </c>
      <c r="B19" t="s">
        <v>7</v>
      </c>
      <c r="C19">
        <v>0</v>
      </c>
      <c r="D19" t="s">
        <v>9</v>
      </c>
      <c r="E19">
        <v>375.59942599999999</v>
      </c>
      <c r="F19">
        <v>722094.68711299996</v>
      </c>
      <c r="G19">
        <v>921178.45444600005</v>
      </c>
      <c r="H19">
        <f t="shared" si="1"/>
        <v>16.601112168609291</v>
      </c>
      <c r="I19">
        <v>375.59942599999999</v>
      </c>
      <c r="J19" s="40">
        <v>6</v>
      </c>
      <c r="K19" s="41">
        <v>0</v>
      </c>
      <c r="L19" s="7">
        <v>6</v>
      </c>
      <c r="M19" s="7"/>
      <c r="N19">
        <f t="shared" si="0"/>
        <v>16.600000000000001</v>
      </c>
      <c r="O19" s="6">
        <f t="shared" si="2"/>
        <v>375.63406400000002</v>
      </c>
      <c r="P19" s="6">
        <v>375.63406400000002</v>
      </c>
      <c r="Q19" s="20"/>
    </row>
    <row r="20" spans="1:17" x14ac:dyDescent="0.25">
      <c r="A20">
        <v>17</v>
      </c>
      <c r="B20" t="s">
        <v>7</v>
      </c>
      <c r="C20">
        <v>0</v>
      </c>
      <c r="D20" t="s">
        <v>9</v>
      </c>
      <c r="E20">
        <v>375.59942599999999</v>
      </c>
      <c r="F20">
        <v>722094.16864699998</v>
      </c>
      <c r="G20">
        <v>921177.59934800002</v>
      </c>
      <c r="H20">
        <f t="shared" si="1"/>
        <v>17.601111959964587</v>
      </c>
      <c r="I20">
        <v>375.59942599999999</v>
      </c>
      <c r="J20" s="40">
        <v>7</v>
      </c>
      <c r="K20" s="41">
        <v>0</v>
      </c>
      <c r="L20" s="7">
        <v>7</v>
      </c>
      <c r="M20" s="7"/>
      <c r="N20">
        <f t="shared" si="0"/>
        <v>17.600000000000001</v>
      </c>
      <c r="O20" s="6">
        <f t="shared" si="2"/>
        <v>375.63406400000002</v>
      </c>
      <c r="P20" s="6">
        <v>375.63406400000002</v>
      </c>
      <c r="Q20" s="20"/>
    </row>
    <row r="21" spans="1:17" x14ac:dyDescent="0.25">
      <c r="A21">
        <v>18</v>
      </c>
      <c r="B21" t="s">
        <v>7</v>
      </c>
      <c r="C21">
        <v>0</v>
      </c>
      <c r="D21" t="s">
        <v>9</v>
      </c>
      <c r="E21">
        <v>375.59942599999999</v>
      </c>
      <c r="F21">
        <v>722093.650181</v>
      </c>
      <c r="G21">
        <v>921176.74424899998</v>
      </c>
      <c r="H21">
        <f t="shared" si="1"/>
        <v>18.60111260643297</v>
      </c>
      <c r="I21">
        <v>375.59942599999999</v>
      </c>
      <c r="J21" s="40">
        <v>8</v>
      </c>
      <c r="K21" s="41">
        <v>0</v>
      </c>
      <c r="L21" s="7">
        <v>8</v>
      </c>
      <c r="M21" s="7"/>
      <c r="N21">
        <f t="shared" si="0"/>
        <v>18.600000000000001</v>
      </c>
      <c r="O21" s="6">
        <f t="shared" si="2"/>
        <v>375.63406400000002</v>
      </c>
      <c r="P21" s="6">
        <v>375.63406400000002</v>
      </c>
      <c r="Q21" s="20"/>
    </row>
    <row r="22" spans="1:17" x14ac:dyDescent="0.25">
      <c r="A22">
        <v>19</v>
      </c>
      <c r="B22" t="s">
        <v>7</v>
      </c>
      <c r="C22">
        <v>0</v>
      </c>
      <c r="D22" t="s">
        <v>9</v>
      </c>
      <c r="E22">
        <v>375.59942599999999</v>
      </c>
      <c r="F22">
        <v>722093.13171600003</v>
      </c>
      <c r="G22">
        <v>921175.88915099995</v>
      </c>
      <c r="H22">
        <f t="shared" si="1"/>
        <v>19.60111187933235</v>
      </c>
      <c r="I22">
        <v>375.59942599999999</v>
      </c>
      <c r="J22" s="40">
        <v>9</v>
      </c>
      <c r="K22" s="41">
        <v>0</v>
      </c>
      <c r="L22" s="7">
        <v>9</v>
      </c>
      <c r="M22" s="7"/>
      <c r="N22">
        <f t="shared" si="0"/>
        <v>19.600000000000001</v>
      </c>
      <c r="O22" s="6">
        <f t="shared" si="2"/>
        <v>375.63406400000002</v>
      </c>
      <c r="P22" s="6">
        <v>375.63406400000002</v>
      </c>
      <c r="Q22" s="20"/>
    </row>
    <row r="23" spans="1:17" x14ac:dyDescent="0.25">
      <c r="A23">
        <v>20</v>
      </c>
      <c r="B23" t="s">
        <v>7</v>
      </c>
      <c r="C23">
        <v>0</v>
      </c>
      <c r="D23" t="s">
        <v>9</v>
      </c>
      <c r="E23">
        <v>375.59945699999997</v>
      </c>
      <c r="F23">
        <v>722092.61325000005</v>
      </c>
      <c r="G23">
        <v>921175.03405300004</v>
      </c>
      <c r="H23">
        <f t="shared" si="1"/>
        <v>20.601111670598353</v>
      </c>
      <c r="I23">
        <v>375.59945699999997</v>
      </c>
      <c r="J23" s="40">
        <v>10</v>
      </c>
      <c r="K23" s="41">
        <v>0</v>
      </c>
      <c r="L23" s="7">
        <v>10</v>
      </c>
      <c r="M23" s="7"/>
      <c r="N23">
        <f t="shared" si="0"/>
        <v>20.6</v>
      </c>
      <c r="O23" s="6">
        <f t="shared" si="2"/>
        <v>375.63406400000002</v>
      </c>
      <c r="P23" s="6">
        <v>375.63406400000002</v>
      </c>
      <c r="Q23" s="20"/>
    </row>
    <row r="24" spans="1:17" x14ac:dyDescent="0.25">
      <c r="A24">
        <v>21</v>
      </c>
      <c r="B24" t="s">
        <v>7</v>
      </c>
      <c r="C24">
        <v>0</v>
      </c>
      <c r="D24" t="s">
        <v>9</v>
      </c>
      <c r="E24">
        <v>375.59945699999997</v>
      </c>
      <c r="F24">
        <v>722092.09478399996</v>
      </c>
      <c r="G24">
        <v>921174.17895500001</v>
      </c>
      <c r="H24">
        <f t="shared" si="1"/>
        <v>21.60111146202691</v>
      </c>
      <c r="I24">
        <v>375.59945699999997</v>
      </c>
      <c r="J24" s="40">
        <v>11</v>
      </c>
      <c r="K24" s="41">
        <v>0</v>
      </c>
      <c r="L24" s="7">
        <v>11</v>
      </c>
      <c r="M24" s="7"/>
      <c r="N24">
        <f t="shared" si="0"/>
        <v>21.6</v>
      </c>
      <c r="O24" s="6">
        <f t="shared" si="2"/>
        <v>375.63406400000002</v>
      </c>
      <c r="P24" s="6">
        <v>375.63406400000002</v>
      </c>
      <c r="Q24" s="20"/>
    </row>
    <row r="25" spans="1:17" x14ac:dyDescent="0.25">
      <c r="A25">
        <v>22</v>
      </c>
      <c r="B25" t="s">
        <v>7</v>
      </c>
      <c r="C25">
        <v>0</v>
      </c>
      <c r="D25" t="s">
        <v>9</v>
      </c>
      <c r="E25">
        <v>375.50320399999998</v>
      </c>
      <c r="F25">
        <v>722091.57631799998</v>
      </c>
      <c r="G25">
        <v>921173.32385599997</v>
      </c>
      <c r="H25">
        <f t="shared" si="1"/>
        <v>22.601112108505603</v>
      </c>
      <c r="I25">
        <v>375.50320399999998</v>
      </c>
      <c r="J25" s="40">
        <v>12.44</v>
      </c>
      <c r="K25" s="41">
        <v>0</v>
      </c>
      <c r="L25" s="7">
        <v>12.44</v>
      </c>
      <c r="M25" s="7"/>
      <c r="N25">
        <f t="shared" si="0"/>
        <v>23.04</v>
      </c>
      <c r="O25" s="6">
        <f t="shared" si="2"/>
        <v>375.63406400000002</v>
      </c>
      <c r="P25" s="6">
        <v>375.63406400000002</v>
      </c>
      <c r="Q25" s="20"/>
    </row>
    <row r="26" spans="1:17" x14ac:dyDescent="0.25">
      <c r="A26">
        <v>23</v>
      </c>
      <c r="B26" t="s">
        <v>7</v>
      </c>
      <c r="C26">
        <v>0</v>
      </c>
      <c r="D26" t="s">
        <v>9</v>
      </c>
      <c r="E26">
        <v>375.50320399999998</v>
      </c>
      <c r="F26">
        <v>722091.057852</v>
      </c>
      <c r="G26">
        <v>921172.46875799994</v>
      </c>
      <c r="H26">
        <f t="shared" si="1"/>
        <v>23.601111899877978</v>
      </c>
      <c r="I26">
        <v>375.50320399999998</v>
      </c>
      <c r="J26" s="40">
        <v>13</v>
      </c>
      <c r="K26" s="41">
        <v>0.06</v>
      </c>
      <c r="L26" s="7">
        <v>13</v>
      </c>
      <c r="M26" s="7"/>
      <c r="N26">
        <f t="shared" si="0"/>
        <v>23.6</v>
      </c>
      <c r="O26" s="6">
        <f t="shared" si="2"/>
        <v>375.57406400000002</v>
      </c>
      <c r="P26" s="6">
        <v>375.63406400000002</v>
      </c>
      <c r="Q26" s="20"/>
    </row>
    <row r="27" spans="1:17" x14ac:dyDescent="0.25">
      <c r="A27">
        <v>24</v>
      </c>
      <c r="B27" t="s">
        <v>7</v>
      </c>
      <c r="C27">
        <v>0</v>
      </c>
      <c r="D27" t="s">
        <v>9</v>
      </c>
      <c r="E27">
        <v>375.50320399999998</v>
      </c>
      <c r="F27">
        <v>722090.53938600002</v>
      </c>
      <c r="G27">
        <v>921171.61366000003</v>
      </c>
      <c r="H27">
        <f t="shared" si="1"/>
        <v>24.601111691152578</v>
      </c>
      <c r="I27">
        <v>375.50320399999998</v>
      </c>
      <c r="J27" s="40">
        <v>14</v>
      </c>
      <c r="K27" s="41">
        <v>0.1</v>
      </c>
      <c r="L27" s="7">
        <v>14</v>
      </c>
      <c r="M27" s="7"/>
      <c r="N27">
        <f t="shared" si="0"/>
        <v>24.6</v>
      </c>
      <c r="O27" s="6">
        <f t="shared" si="2"/>
        <v>375.534064</v>
      </c>
      <c r="P27" s="6">
        <v>375.63406400000002</v>
      </c>
      <c r="Q27" s="20"/>
    </row>
    <row r="28" spans="1:17" x14ac:dyDescent="0.25">
      <c r="A28">
        <v>25</v>
      </c>
      <c r="B28" t="s">
        <v>7</v>
      </c>
      <c r="C28">
        <v>0</v>
      </c>
      <c r="D28" t="s">
        <v>9</v>
      </c>
      <c r="E28">
        <v>375.50320399999998</v>
      </c>
      <c r="F28">
        <v>722090.02092000004</v>
      </c>
      <c r="G28">
        <v>921170.758561</v>
      </c>
      <c r="H28">
        <f t="shared" si="1"/>
        <v>25.601112337636089</v>
      </c>
      <c r="I28">
        <v>375.50320399999998</v>
      </c>
      <c r="J28" s="40">
        <v>15</v>
      </c>
      <c r="K28" s="41">
        <v>0.15</v>
      </c>
      <c r="L28" s="7">
        <v>15</v>
      </c>
      <c r="M28" s="7"/>
      <c r="N28">
        <f t="shared" si="0"/>
        <v>25.6</v>
      </c>
      <c r="O28" s="6">
        <f t="shared" si="2"/>
        <v>375.48406400000005</v>
      </c>
      <c r="P28" s="6">
        <v>375.63406400000002</v>
      </c>
      <c r="Q28" s="20"/>
    </row>
    <row r="29" spans="1:17" x14ac:dyDescent="0.25">
      <c r="A29">
        <v>26</v>
      </c>
      <c r="B29" t="s">
        <v>7</v>
      </c>
      <c r="C29">
        <v>0</v>
      </c>
      <c r="D29" t="s">
        <v>9</v>
      </c>
      <c r="E29">
        <v>375.58941700000003</v>
      </c>
      <c r="F29">
        <v>722089.50245399994</v>
      </c>
      <c r="G29">
        <v>921169.90346299997</v>
      </c>
      <c r="H29">
        <f t="shared" si="1"/>
        <v>26.601112129073442</v>
      </c>
      <c r="I29">
        <v>375.58941700000003</v>
      </c>
      <c r="J29" s="40">
        <v>16</v>
      </c>
      <c r="K29" s="41">
        <v>0.19</v>
      </c>
      <c r="L29" s="7">
        <v>16</v>
      </c>
      <c r="M29" s="7"/>
      <c r="N29">
        <f t="shared" si="0"/>
        <v>26.6</v>
      </c>
      <c r="O29" s="6">
        <f t="shared" si="2"/>
        <v>375.44406400000003</v>
      </c>
      <c r="P29" s="6">
        <v>375.63406400000002</v>
      </c>
      <c r="Q29" s="20"/>
    </row>
    <row r="30" spans="1:17" x14ac:dyDescent="0.25">
      <c r="A30">
        <v>27</v>
      </c>
      <c r="B30" t="s">
        <v>7</v>
      </c>
      <c r="C30">
        <v>0</v>
      </c>
      <c r="D30" t="s">
        <v>9</v>
      </c>
      <c r="E30">
        <v>375.58941700000003</v>
      </c>
      <c r="F30">
        <v>722088.98398899997</v>
      </c>
      <c r="G30">
        <v>921169.04836500005</v>
      </c>
      <c r="H30">
        <f t="shared" si="1"/>
        <v>27.601111401886847</v>
      </c>
      <c r="I30">
        <v>375.58941700000003</v>
      </c>
      <c r="J30" s="40">
        <v>17</v>
      </c>
      <c r="K30" s="41">
        <v>0.23</v>
      </c>
      <c r="L30" s="7">
        <v>17</v>
      </c>
      <c r="M30" s="7"/>
      <c r="N30">
        <f t="shared" si="0"/>
        <v>27.6</v>
      </c>
      <c r="O30" s="6">
        <f t="shared" si="2"/>
        <v>375.40406400000001</v>
      </c>
      <c r="P30" s="6">
        <v>375.63406400000002</v>
      </c>
      <c r="Q30" s="20"/>
    </row>
    <row r="31" spans="1:17" x14ac:dyDescent="0.25">
      <c r="A31">
        <v>28</v>
      </c>
      <c r="B31" t="s">
        <v>7</v>
      </c>
      <c r="C31">
        <v>0</v>
      </c>
      <c r="D31" t="s">
        <v>9</v>
      </c>
      <c r="E31">
        <v>375.58941700000003</v>
      </c>
      <c r="F31">
        <v>722088.46552299999</v>
      </c>
      <c r="G31">
        <v>921168.19326600002</v>
      </c>
      <c r="H31">
        <f t="shared" si="1"/>
        <v>28.601112048373533</v>
      </c>
      <c r="I31">
        <v>375.58941700000003</v>
      </c>
      <c r="J31" s="40">
        <v>18</v>
      </c>
      <c r="K31" s="41">
        <v>0.24</v>
      </c>
      <c r="L31" s="7">
        <v>18</v>
      </c>
      <c r="M31" s="7"/>
      <c r="N31">
        <f t="shared" si="0"/>
        <v>28.6</v>
      </c>
      <c r="O31" s="6">
        <f t="shared" si="2"/>
        <v>375.39406400000001</v>
      </c>
      <c r="P31" s="6">
        <v>375.63406400000002</v>
      </c>
      <c r="Q31" s="20"/>
    </row>
    <row r="32" spans="1:17" x14ac:dyDescent="0.25">
      <c r="A32">
        <v>29</v>
      </c>
      <c r="B32" t="s">
        <v>7</v>
      </c>
      <c r="C32">
        <v>0</v>
      </c>
      <c r="D32" t="s">
        <v>9</v>
      </c>
      <c r="E32">
        <v>375.58941700000003</v>
      </c>
      <c r="F32">
        <v>722087.94705700001</v>
      </c>
      <c r="G32">
        <v>921167.33816799999</v>
      </c>
      <c r="H32">
        <f t="shared" si="1"/>
        <v>29.601111839753656</v>
      </c>
      <c r="I32">
        <v>375.58941700000003</v>
      </c>
      <c r="J32" s="40">
        <v>19</v>
      </c>
      <c r="K32" s="41">
        <v>0.27</v>
      </c>
      <c r="L32" s="7">
        <v>19</v>
      </c>
      <c r="M32" s="7"/>
      <c r="N32">
        <f t="shared" si="0"/>
        <v>29.6</v>
      </c>
      <c r="O32" s="6">
        <f t="shared" si="2"/>
        <v>375.36406400000004</v>
      </c>
      <c r="P32" s="6">
        <v>375.63406400000002</v>
      </c>
      <c r="Q32" s="20"/>
    </row>
    <row r="33" spans="1:17" x14ac:dyDescent="0.25">
      <c r="A33">
        <v>30</v>
      </c>
      <c r="B33" t="s">
        <v>7</v>
      </c>
      <c r="C33">
        <v>0</v>
      </c>
      <c r="D33" t="s">
        <v>9</v>
      </c>
      <c r="E33">
        <v>375.58941700000003</v>
      </c>
      <c r="F33">
        <v>722087.42859100003</v>
      </c>
      <c r="G33">
        <v>921166.48306999996</v>
      </c>
      <c r="H33">
        <f t="shared" si="1"/>
        <v>30.6011116311347</v>
      </c>
      <c r="I33">
        <v>375.58941700000003</v>
      </c>
      <c r="J33" s="40">
        <v>20</v>
      </c>
      <c r="K33" s="41">
        <v>0.32</v>
      </c>
      <c r="L33" s="7">
        <v>20</v>
      </c>
      <c r="M33" s="7"/>
      <c r="N33">
        <f t="shared" si="0"/>
        <v>30.6</v>
      </c>
      <c r="O33" s="6">
        <f t="shared" si="2"/>
        <v>375.31406400000003</v>
      </c>
      <c r="P33" s="6">
        <v>375.63406400000002</v>
      </c>
      <c r="Q33" s="20"/>
    </row>
    <row r="34" spans="1:17" x14ac:dyDescent="0.25">
      <c r="A34">
        <v>31</v>
      </c>
      <c r="B34" t="s">
        <v>7</v>
      </c>
      <c r="C34">
        <v>0</v>
      </c>
      <c r="D34" t="s">
        <v>9</v>
      </c>
      <c r="E34">
        <v>375.5</v>
      </c>
      <c r="F34">
        <v>722086.91012500005</v>
      </c>
      <c r="G34">
        <v>921165.62797100004</v>
      </c>
      <c r="H34">
        <f t="shared" si="1"/>
        <v>31.601112277524262</v>
      </c>
      <c r="I34">
        <v>375.5</v>
      </c>
      <c r="J34" s="40">
        <v>21</v>
      </c>
      <c r="K34" s="41">
        <v>0.34</v>
      </c>
      <c r="L34" s="7">
        <v>21</v>
      </c>
      <c r="M34" s="7"/>
      <c r="N34">
        <f t="shared" si="0"/>
        <v>31.6</v>
      </c>
      <c r="O34" s="6">
        <f t="shared" si="2"/>
        <v>375.29406400000005</v>
      </c>
      <c r="P34" s="6">
        <v>375.63406400000002</v>
      </c>
      <c r="Q34" s="20"/>
    </row>
    <row r="35" spans="1:17" x14ac:dyDescent="0.25">
      <c r="A35">
        <v>32</v>
      </c>
      <c r="B35" t="s">
        <v>7</v>
      </c>
      <c r="C35">
        <v>0</v>
      </c>
      <c r="D35" t="s">
        <v>9</v>
      </c>
      <c r="E35">
        <v>375.5</v>
      </c>
      <c r="F35">
        <v>722086.39165899996</v>
      </c>
      <c r="G35">
        <v>921164.77287300001</v>
      </c>
      <c r="H35">
        <f t="shared" si="1"/>
        <v>32.601112068967183</v>
      </c>
      <c r="I35">
        <v>375.5</v>
      </c>
      <c r="J35" s="40">
        <v>22</v>
      </c>
      <c r="K35" s="41">
        <v>0.37</v>
      </c>
      <c r="L35" s="7">
        <v>22</v>
      </c>
      <c r="M35" s="7"/>
      <c r="N35">
        <f t="shared" si="0"/>
        <v>32.6</v>
      </c>
      <c r="O35" s="6">
        <f t="shared" si="2"/>
        <v>375.26406400000002</v>
      </c>
      <c r="P35" s="6">
        <v>375.63406400000002</v>
      </c>
      <c r="Q35" s="20"/>
    </row>
    <row r="36" spans="1:17" x14ac:dyDescent="0.25">
      <c r="A36">
        <v>33</v>
      </c>
      <c r="B36" t="s">
        <v>7</v>
      </c>
      <c r="C36">
        <v>0</v>
      </c>
      <c r="D36" t="s">
        <v>9</v>
      </c>
      <c r="E36">
        <v>375.5</v>
      </c>
      <c r="F36">
        <v>722085.87319299998</v>
      </c>
      <c r="G36">
        <v>921163.91777499998</v>
      </c>
      <c r="H36">
        <f t="shared" si="1"/>
        <v>33.601111860350443</v>
      </c>
      <c r="I36">
        <v>375.5</v>
      </c>
      <c r="J36" s="40">
        <v>23</v>
      </c>
      <c r="K36" s="41">
        <v>0.4</v>
      </c>
      <c r="L36" s="7">
        <v>23</v>
      </c>
      <c r="M36" s="7"/>
      <c r="N36">
        <f t="shared" si="0"/>
        <v>33.6</v>
      </c>
      <c r="O36" s="6">
        <f t="shared" si="2"/>
        <v>375.23406400000005</v>
      </c>
      <c r="P36" s="6">
        <v>375.63406400000002</v>
      </c>
      <c r="Q36" s="20"/>
    </row>
    <row r="37" spans="1:17" x14ac:dyDescent="0.25">
      <c r="A37">
        <v>34</v>
      </c>
      <c r="B37" t="s">
        <v>7</v>
      </c>
      <c r="C37">
        <v>0</v>
      </c>
      <c r="D37" t="s">
        <v>9</v>
      </c>
      <c r="E37">
        <v>375.5</v>
      </c>
      <c r="F37">
        <v>722085.354727</v>
      </c>
      <c r="G37">
        <v>921163.06267599994</v>
      </c>
      <c r="H37">
        <f t="shared" si="1"/>
        <v>34.601112506841346</v>
      </c>
      <c r="I37">
        <v>375.5</v>
      </c>
      <c r="J37" s="40">
        <v>24</v>
      </c>
      <c r="K37" s="41">
        <v>0.46</v>
      </c>
      <c r="L37" s="7">
        <v>24</v>
      </c>
      <c r="M37" s="7"/>
      <c r="N37">
        <f t="shared" si="0"/>
        <v>34.6</v>
      </c>
      <c r="O37" s="6">
        <f t="shared" si="2"/>
        <v>375.17406400000004</v>
      </c>
      <c r="P37" s="6">
        <v>375.63406400000002</v>
      </c>
      <c r="Q37" s="20"/>
    </row>
    <row r="38" spans="1:17" x14ac:dyDescent="0.25">
      <c r="A38">
        <v>35</v>
      </c>
      <c r="B38" t="s">
        <v>7</v>
      </c>
      <c r="C38">
        <v>0</v>
      </c>
      <c r="D38" t="s">
        <v>9</v>
      </c>
      <c r="E38">
        <v>375.5</v>
      </c>
      <c r="F38">
        <v>722084.83626100002</v>
      </c>
      <c r="G38">
        <v>921162.20757800003</v>
      </c>
      <c r="H38">
        <f t="shared" si="1"/>
        <v>35.60111229812621</v>
      </c>
      <c r="I38">
        <v>375.5</v>
      </c>
      <c r="J38" s="40">
        <v>25</v>
      </c>
      <c r="K38" s="42">
        <v>0.53</v>
      </c>
      <c r="L38" s="7">
        <v>25</v>
      </c>
      <c r="M38" s="7"/>
      <c r="N38">
        <f t="shared" si="0"/>
        <v>35.6</v>
      </c>
      <c r="O38" s="6">
        <f t="shared" si="2"/>
        <v>375.10406400000005</v>
      </c>
      <c r="P38" s="6">
        <v>375.63406400000002</v>
      </c>
      <c r="Q38" s="20"/>
    </row>
    <row r="39" spans="1:17" x14ac:dyDescent="0.25">
      <c r="A39">
        <v>36</v>
      </c>
      <c r="B39" t="s">
        <v>7</v>
      </c>
      <c r="C39">
        <v>0</v>
      </c>
      <c r="D39" t="s">
        <v>9</v>
      </c>
      <c r="E39">
        <v>375.5</v>
      </c>
      <c r="F39">
        <v>722084.31779600005</v>
      </c>
      <c r="G39">
        <v>921161.35248</v>
      </c>
      <c r="H39">
        <f t="shared" si="1"/>
        <v>36.601111571044747</v>
      </c>
      <c r="I39">
        <v>375.5</v>
      </c>
      <c r="J39" s="40">
        <v>26</v>
      </c>
      <c r="K39" s="41">
        <v>0.63</v>
      </c>
      <c r="L39" s="7">
        <v>26</v>
      </c>
      <c r="M39" s="7"/>
      <c r="N39">
        <f t="shared" si="0"/>
        <v>36.6</v>
      </c>
      <c r="O39" s="6">
        <f t="shared" si="2"/>
        <v>375.00406400000003</v>
      </c>
      <c r="P39" s="6">
        <v>375.63406400000002</v>
      </c>
      <c r="Q39" s="20"/>
    </row>
    <row r="40" spans="1:17" x14ac:dyDescent="0.25">
      <c r="A40">
        <v>37</v>
      </c>
      <c r="B40" t="s">
        <v>7</v>
      </c>
      <c r="C40">
        <v>0</v>
      </c>
      <c r="D40" t="s">
        <v>9</v>
      </c>
      <c r="E40">
        <v>375.5</v>
      </c>
      <c r="F40">
        <v>722083.79932999995</v>
      </c>
      <c r="G40">
        <v>921160.49738099996</v>
      </c>
      <c r="H40">
        <f t="shared" si="1"/>
        <v>37.601112217597297</v>
      </c>
      <c r="I40">
        <v>375.5</v>
      </c>
      <c r="J40" s="40">
        <v>27</v>
      </c>
      <c r="K40" s="41">
        <v>0.68</v>
      </c>
      <c r="L40" s="7">
        <v>27</v>
      </c>
      <c r="M40" s="7"/>
      <c r="N40">
        <f t="shared" si="0"/>
        <v>37.6</v>
      </c>
      <c r="O40" s="6">
        <f t="shared" si="2"/>
        <v>374.95406400000002</v>
      </c>
      <c r="P40" s="6">
        <v>375.63406400000002</v>
      </c>
      <c r="Q40" s="20"/>
    </row>
    <row r="41" spans="1:17" x14ac:dyDescent="0.25">
      <c r="A41">
        <v>38</v>
      </c>
      <c r="B41" t="s">
        <v>7</v>
      </c>
      <c r="C41">
        <v>0</v>
      </c>
      <c r="D41" t="s">
        <v>9</v>
      </c>
      <c r="E41">
        <v>375.52096599999999</v>
      </c>
      <c r="F41">
        <v>722083.28086399997</v>
      </c>
      <c r="G41">
        <v>921159.64228300005</v>
      </c>
      <c r="H41">
        <f t="shared" si="1"/>
        <v>38.601112008883504</v>
      </c>
      <c r="I41">
        <v>375.52096599999999</v>
      </c>
      <c r="J41" s="40">
        <v>28</v>
      </c>
      <c r="K41" s="41">
        <v>0.73</v>
      </c>
      <c r="L41" s="7">
        <v>28</v>
      </c>
      <c r="M41" s="7"/>
      <c r="N41">
        <f t="shared" si="0"/>
        <v>38.6</v>
      </c>
      <c r="O41" s="6">
        <f t="shared" si="2"/>
        <v>374.90406400000001</v>
      </c>
      <c r="P41" s="6">
        <v>375.63406400000002</v>
      </c>
      <c r="Q41" s="20"/>
    </row>
    <row r="42" spans="1:17" x14ac:dyDescent="0.25">
      <c r="A42">
        <v>39</v>
      </c>
      <c r="B42" t="s">
        <v>7</v>
      </c>
      <c r="C42">
        <v>0</v>
      </c>
      <c r="D42" t="s">
        <v>9</v>
      </c>
      <c r="E42">
        <v>375.52096599999999</v>
      </c>
      <c r="F42">
        <v>722082.76239799999</v>
      </c>
      <c r="G42">
        <v>921158.78718500002</v>
      </c>
      <c r="H42">
        <f t="shared" si="1"/>
        <v>39.601111800269678</v>
      </c>
      <c r="I42">
        <v>375.52096599999999</v>
      </c>
      <c r="J42" s="40">
        <v>29</v>
      </c>
      <c r="K42" s="41">
        <v>0.8</v>
      </c>
      <c r="L42" s="7">
        <v>29</v>
      </c>
      <c r="M42" s="7"/>
      <c r="N42">
        <f t="shared" si="0"/>
        <v>39.6</v>
      </c>
      <c r="O42" s="6">
        <f t="shared" si="2"/>
        <v>374.83406400000001</v>
      </c>
      <c r="P42" s="6">
        <v>375.63406400000002</v>
      </c>
      <c r="Q42" s="20"/>
    </row>
    <row r="43" spans="1:17" x14ac:dyDescent="0.25">
      <c r="A43">
        <v>40</v>
      </c>
      <c r="B43" t="s">
        <v>7</v>
      </c>
      <c r="C43">
        <v>0</v>
      </c>
      <c r="D43" t="s">
        <v>9</v>
      </c>
      <c r="E43">
        <v>375.52096599999999</v>
      </c>
      <c r="F43">
        <v>722082.24393200001</v>
      </c>
      <c r="G43">
        <v>921157.93208699999</v>
      </c>
      <c r="H43">
        <f t="shared" si="1"/>
        <v>40.601111591656256</v>
      </c>
      <c r="I43">
        <v>375.52096599999999</v>
      </c>
      <c r="J43" s="40">
        <v>30</v>
      </c>
      <c r="K43" s="41">
        <v>0.84</v>
      </c>
      <c r="L43" s="7">
        <v>30</v>
      </c>
      <c r="M43" s="7"/>
      <c r="N43">
        <f t="shared" si="0"/>
        <v>40.6</v>
      </c>
      <c r="O43" s="6">
        <f t="shared" si="2"/>
        <v>374.79406400000005</v>
      </c>
      <c r="P43" s="6">
        <v>375.63406400000002</v>
      </c>
      <c r="Q43" s="20"/>
    </row>
    <row r="44" spans="1:17" x14ac:dyDescent="0.25">
      <c r="A44">
        <v>41</v>
      </c>
      <c r="B44" t="s">
        <v>7</v>
      </c>
      <c r="C44">
        <v>0</v>
      </c>
      <c r="D44" t="s">
        <v>9</v>
      </c>
      <c r="E44">
        <v>375.63406400000002</v>
      </c>
      <c r="F44">
        <v>722081.72546600003</v>
      </c>
      <c r="G44">
        <v>921157.07698799996</v>
      </c>
      <c r="H44">
        <f t="shared" si="1"/>
        <v>41.601112238149852</v>
      </c>
      <c r="I44">
        <v>375.63406400000002</v>
      </c>
      <c r="J44" s="40">
        <v>31</v>
      </c>
      <c r="K44" s="41">
        <v>0.86</v>
      </c>
      <c r="L44" s="7">
        <v>31</v>
      </c>
      <c r="M44" s="7"/>
      <c r="N44">
        <f t="shared" si="0"/>
        <v>41.6</v>
      </c>
      <c r="O44" s="6">
        <f t="shared" si="2"/>
        <v>374.77406400000001</v>
      </c>
      <c r="P44" s="6">
        <v>375.63406400000002</v>
      </c>
      <c r="Q44" s="20"/>
    </row>
    <row r="45" spans="1:17" x14ac:dyDescent="0.25">
      <c r="A45">
        <v>42</v>
      </c>
      <c r="B45" t="s">
        <v>7</v>
      </c>
      <c r="C45">
        <v>0</v>
      </c>
      <c r="D45" t="s">
        <v>9</v>
      </c>
      <c r="E45">
        <v>375.63406400000002</v>
      </c>
      <c r="F45">
        <v>722081.20700000005</v>
      </c>
      <c r="G45">
        <v>921156.22189000004</v>
      </c>
      <c r="H45">
        <f t="shared" si="1"/>
        <v>42.601112029437544</v>
      </c>
      <c r="I45">
        <v>375.63406400000002</v>
      </c>
      <c r="J45" s="40">
        <v>32</v>
      </c>
      <c r="K45" s="41">
        <v>0.9</v>
      </c>
      <c r="L45" s="7">
        <v>32</v>
      </c>
      <c r="M45" s="7"/>
      <c r="N45">
        <f t="shared" si="0"/>
        <v>42.6</v>
      </c>
      <c r="O45" s="6">
        <f t="shared" si="2"/>
        <v>374.73406400000005</v>
      </c>
      <c r="P45" s="6">
        <v>375.63406400000002</v>
      </c>
      <c r="Q45" s="20"/>
    </row>
    <row r="46" spans="1:17" x14ac:dyDescent="0.25">
      <c r="A46" s="1">
        <v>55</v>
      </c>
      <c r="B46" s="1" t="s">
        <v>7</v>
      </c>
      <c r="C46" s="1">
        <v>0</v>
      </c>
      <c r="D46" s="1" t="s">
        <v>12</v>
      </c>
      <c r="E46" s="1">
        <v>375.63406400000002</v>
      </c>
      <c r="J46" s="40">
        <v>33</v>
      </c>
      <c r="K46" s="41">
        <v>0.99</v>
      </c>
      <c r="L46" s="7">
        <v>33</v>
      </c>
      <c r="M46" s="7"/>
      <c r="N46">
        <f t="shared" si="0"/>
        <v>43.6</v>
      </c>
      <c r="O46" s="6">
        <f t="shared" si="2"/>
        <v>374.64406400000001</v>
      </c>
      <c r="P46" s="6">
        <v>375.63406400000002</v>
      </c>
      <c r="Q46" s="20"/>
    </row>
    <row r="47" spans="1:17" x14ac:dyDescent="0.25">
      <c r="A47">
        <v>43</v>
      </c>
      <c r="B47" t="s">
        <v>7</v>
      </c>
      <c r="C47">
        <v>0</v>
      </c>
      <c r="D47" t="s">
        <v>10</v>
      </c>
      <c r="E47">
        <v>376.196686</v>
      </c>
      <c r="J47" s="40">
        <v>34</v>
      </c>
      <c r="K47" s="41">
        <v>1.03</v>
      </c>
      <c r="L47" s="7">
        <v>34</v>
      </c>
      <c r="M47" s="7"/>
      <c r="N47">
        <f t="shared" si="0"/>
        <v>44.6</v>
      </c>
      <c r="O47" s="6">
        <f t="shared" si="2"/>
        <v>374.60406400000005</v>
      </c>
      <c r="P47" s="6">
        <v>375.63406400000002</v>
      </c>
      <c r="Q47" s="20"/>
    </row>
    <row r="48" spans="1:17" x14ac:dyDescent="0.25">
      <c r="A48">
        <v>44</v>
      </c>
      <c r="B48" t="s">
        <v>7</v>
      </c>
      <c r="C48">
        <v>0</v>
      </c>
      <c r="D48" t="s">
        <v>10</v>
      </c>
      <c r="E48">
        <v>376.196686</v>
      </c>
      <c r="J48" s="40">
        <v>35</v>
      </c>
      <c r="K48" s="41">
        <v>1.04</v>
      </c>
      <c r="L48" s="7">
        <v>35</v>
      </c>
      <c r="M48" s="7"/>
      <c r="N48">
        <f t="shared" si="0"/>
        <v>45.6</v>
      </c>
      <c r="O48" s="6">
        <f t="shared" si="2"/>
        <v>374.594064</v>
      </c>
      <c r="P48" s="6">
        <v>375.63406400000002</v>
      </c>
      <c r="Q48" s="20"/>
    </row>
    <row r="49" spans="1:17" x14ac:dyDescent="0.25">
      <c r="A49">
        <v>45</v>
      </c>
      <c r="B49" t="s">
        <v>7</v>
      </c>
      <c r="C49">
        <v>0</v>
      </c>
      <c r="D49" t="s">
        <v>10</v>
      </c>
      <c r="E49">
        <v>376.196686</v>
      </c>
      <c r="J49" s="40">
        <v>36</v>
      </c>
      <c r="K49" s="41">
        <v>1.06</v>
      </c>
      <c r="L49" s="7">
        <v>36</v>
      </c>
      <c r="M49" s="7"/>
      <c r="N49">
        <f t="shared" si="0"/>
        <v>46.6</v>
      </c>
      <c r="O49" s="6">
        <f t="shared" si="2"/>
        <v>374.57406400000002</v>
      </c>
      <c r="P49" s="6">
        <v>375.63406400000002</v>
      </c>
      <c r="Q49" s="20"/>
    </row>
    <row r="50" spans="1:17" x14ac:dyDescent="0.25">
      <c r="A50">
        <v>46</v>
      </c>
      <c r="B50" t="s">
        <v>7</v>
      </c>
      <c r="C50">
        <v>0</v>
      </c>
      <c r="D50" t="s">
        <v>10</v>
      </c>
      <c r="E50">
        <v>376.196686</v>
      </c>
      <c r="J50" s="40">
        <v>37</v>
      </c>
      <c r="K50" s="41">
        <v>0.85</v>
      </c>
      <c r="L50" s="7">
        <v>37</v>
      </c>
      <c r="M50" s="7"/>
      <c r="N50">
        <f t="shared" si="0"/>
        <v>47.6</v>
      </c>
      <c r="O50" s="6">
        <f t="shared" si="2"/>
        <v>374.784064</v>
      </c>
      <c r="P50" s="6">
        <v>375.63406400000002</v>
      </c>
      <c r="Q50" s="20"/>
    </row>
    <row r="51" spans="1:17" x14ac:dyDescent="0.25">
      <c r="A51">
        <v>47</v>
      </c>
      <c r="B51" t="s">
        <v>7</v>
      </c>
      <c r="C51">
        <v>0</v>
      </c>
      <c r="D51" t="s">
        <v>10</v>
      </c>
      <c r="E51">
        <v>376.196686</v>
      </c>
      <c r="J51" s="40">
        <v>38</v>
      </c>
      <c r="K51" s="41">
        <v>0.36</v>
      </c>
      <c r="L51" s="7">
        <v>38</v>
      </c>
      <c r="M51" s="7"/>
      <c r="N51">
        <f t="shared" si="0"/>
        <v>48.6</v>
      </c>
      <c r="O51" s="6">
        <f t="shared" si="2"/>
        <v>375.27406400000001</v>
      </c>
      <c r="P51" s="6">
        <v>375.63406400000002</v>
      </c>
      <c r="Q51" s="20"/>
    </row>
    <row r="52" spans="1:17" x14ac:dyDescent="0.25">
      <c r="A52">
        <v>48</v>
      </c>
      <c r="B52" t="s">
        <v>7</v>
      </c>
      <c r="C52">
        <v>0</v>
      </c>
      <c r="D52" t="s">
        <v>10</v>
      </c>
      <c r="E52">
        <v>376.196686</v>
      </c>
      <c r="J52" s="40">
        <v>39</v>
      </c>
      <c r="K52" s="41">
        <v>0.26</v>
      </c>
      <c r="L52" s="7">
        <v>39</v>
      </c>
      <c r="M52" s="7"/>
      <c r="N52">
        <f t="shared" si="0"/>
        <v>49.6</v>
      </c>
      <c r="O52" s="6">
        <f t="shared" si="2"/>
        <v>375.37406400000003</v>
      </c>
      <c r="P52" s="6">
        <v>375.63406400000002</v>
      </c>
      <c r="Q52" s="20"/>
    </row>
    <row r="53" spans="1:17" x14ac:dyDescent="0.25">
      <c r="A53">
        <v>49</v>
      </c>
      <c r="B53" t="s">
        <v>7</v>
      </c>
      <c r="C53">
        <v>0</v>
      </c>
      <c r="D53" t="s">
        <v>10</v>
      </c>
      <c r="E53">
        <v>377.40631100000002</v>
      </c>
      <c r="J53" s="40">
        <v>40</v>
      </c>
      <c r="K53" s="41">
        <v>0.28000000000000003</v>
      </c>
      <c r="L53" s="7">
        <v>40</v>
      </c>
      <c r="M53" s="7"/>
      <c r="N53">
        <f t="shared" si="0"/>
        <v>50.6</v>
      </c>
      <c r="O53" s="6">
        <f t="shared" si="2"/>
        <v>375.35406400000005</v>
      </c>
      <c r="P53" s="6">
        <v>375.63406400000002</v>
      </c>
      <c r="Q53" s="20"/>
    </row>
    <row r="54" spans="1:17" x14ac:dyDescent="0.25">
      <c r="A54">
        <v>50</v>
      </c>
      <c r="B54" t="s">
        <v>7</v>
      </c>
      <c r="C54">
        <v>0</v>
      </c>
      <c r="D54" t="s">
        <v>10</v>
      </c>
      <c r="E54">
        <v>378.16290300000003</v>
      </c>
      <c r="J54" s="40">
        <v>41</v>
      </c>
      <c r="K54" s="41">
        <v>0.25</v>
      </c>
      <c r="L54" s="7">
        <v>41</v>
      </c>
      <c r="M54" s="7"/>
      <c r="N54">
        <f t="shared" si="0"/>
        <v>51.6</v>
      </c>
      <c r="O54" s="6">
        <f t="shared" si="2"/>
        <v>375.38406400000002</v>
      </c>
      <c r="P54" s="6">
        <v>375.63406400000002</v>
      </c>
      <c r="Q54" s="20"/>
    </row>
    <row r="55" spans="1:17" x14ac:dyDescent="0.25">
      <c r="A55">
        <v>51</v>
      </c>
      <c r="B55" t="s">
        <v>7</v>
      </c>
      <c r="C55">
        <v>0</v>
      </c>
      <c r="D55" t="s">
        <v>10</v>
      </c>
      <c r="E55">
        <v>378.16290300000003</v>
      </c>
      <c r="J55" s="40">
        <v>42</v>
      </c>
      <c r="K55" s="41">
        <v>0.23</v>
      </c>
      <c r="L55" s="7">
        <v>42</v>
      </c>
      <c r="M55" s="7"/>
      <c r="N55">
        <f t="shared" si="0"/>
        <v>52.6</v>
      </c>
      <c r="O55" s="6">
        <f t="shared" si="2"/>
        <v>375.40406400000001</v>
      </c>
      <c r="P55" s="6">
        <v>375.63406400000002</v>
      </c>
      <c r="Q55" s="20"/>
    </row>
    <row r="56" spans="1:17" x14ac:dyDescent="0.25">
      <c r="A56">
        <v>52</v>
      </c>
      <c r="B56" t="s">
        <v>7</v>
      </c>
      <c r="C56">
        <v>0</v>
      </c>
      <c r="D56" t="s">
        <v>10</v>
      </c>
      <c r="E56">
        <v>378.16290300000003</v>
      </c>
      <c r="J56" s="43">
        <v>42.38</v>
      </c>
      <c r="K56" s="42">
        <v>0.09</v>
      </c>
      <c r="L56" s="4">
        <v>42.38</v>
      </c>
      <c r="M56" s="4"/>
      <c r="N56" s="22">
        <f t="shared" si="0"/>
        <v>52.980000000000004</v>
      </c>
      <c r="O56" s="6">
        <f>$I$57-K56</f>
        <v>375.54406400000005</v>
      </c>
      <c r="P56" s="6">
        <v>375.63406400000002</v>
      </c>
      <c r="Q56" s="20"/>
    </row>
    <row r="57" spans="1:17" x14ac:dyDescent="0.25">
      <c r="A57">
        <v>53</v>
      </c>
      <c r="B57" t="s">
        <v>7</v>
      </c>
      <c r="C57">
        <v>0</v>
      </c>
      <c r="D57" t="s">
        <v>10</v>
      </c>
      <c r="E57">
        <v>378.16290300000003</v>
      </c>
      <c r="F57" s="1">
        <v>722080.89950099995</v>
      </c>
      <c r="G57" s="1">
        <v>921155.71473500005</v>
      </c>
      <c r="H57" s="1">
        <f t="shared" si="1"/>
        <v>43.19420715594557</v>
      </c>
      <c r="I57">
        <v>375.63406400000002</v>
      </c>
      <c r="J57">
        <v>42.963095126508023</v>
      </c>
      <c r="L57">
        <v>42.963095126508023</v>
      </c>
      <c r="N57" s="44">
        <f t="shared" si="0"/>
        <v>53.563095126508024</v>
      </c>
      <c r="O57" s="6">
        <f>$I$57-K57</f>
        <v>375.63406400000002</v>
      </c>
      <c r="P57" s="6">
        <v>375.63406400000002</v>
      </c>
      <c r="Q57" s="20"/>
    </row>
    <row r="58" spans="1:17" x14ac:dyDescent="0.25">
      <c r="F58">
        <v>722080.38101999997</v>
      </c>
      <c r="G58">
        <v>921154.85964599997</v>
      </c>
      <c r="H58">
        <f t="shared" si="1"/>
        <v>44.194207028421822</v>
      </c>
      <c r="I58">
        <v>376.196686</v>
      </c>
      <c r="J58">
        <f>J57+1</f>
        <v>43.963095126508023</v>
      </c>
      <c r="L58">
        <f>L57+1</f>
        <v>43.963095126508023</v>
      </c>
      <c r="N58">
        <f t="shared" si="0"/>
        <v>54.563095126508024</v>
      </c>
      <c r="O58">
        <v>376.196686</v>
      </c>
      <c r="Q58" s="20"/>
    </row>
    <row r="59" spans="1:17" x14ac:dyDescent="0.25">
      <c r="F59">
        <v>722079.86253899999</v>
      </c>
      <c r="G59">
        <v>921154.00455700001</v>
      </c>
      <c r="H59">
        <f t="shared" si="1"/>
        <v>45.194206900808204</v>
      </c>
      <c r="I59">
        <v>376.196686</v>
      </c>
      <c r="J59">
        <f t="shared" ref="J59:L68" si="3">J58+1</f>
        <v>44.963095126508023</v>
      </c>
      <c r="L59">
        <f t="shared" si="3"/>
        <v>44.963095126508023</v>
      </c>
      <c r="N59">
        <f t="shared" si="0"/>
        <v>55.563095126508024</v>
      </c>
      <c r="O59">
        <v>376.196686</v>
      </c>
      <c r="Q59" s="20"/>
    </row>
    <row r="60" spans="1:17" x14ac:dyDescent="0.25">
      <c r="F60">
        <v>722079.34405900002</v>
      </c>
      <c r="G60">
        <v>921153.14946700004</v>
      </c>
      <c r="H60">
        <f t="shared" si="1"/>
        <v>46.19420710984145</v>
      </c>
      <c r="I60">
        <v>376.196686</v>
      </c>
      <c r="J60">
        <f t="shared" si="3"/>
        <v>45.963095126508023</v>
      </c>
      <c r="L60">
        <f t="shared" si="3"/>
        <v>45.963095126508023</v>
      </c>
      <c r="N60">
        <f t="shared" si="0"/>
        <v>56.563095126508024</v>
      </c>
      <c r="O60">
        <v>376.196686</v>
      </c>
      <c r="Q60" s="20"/>
    </row>
    <row r="61" spans="1:17" x14ac:dyDescent="0.25">
      <c r="F61">
        <v>722078.82557800005</v>
      </c>
      <c r="G61">
        <v>921152.29437799996</v>
      </c>
      <c r="H61">
        <f t="shared" si="1"/>
        <v>47.194206982344333</v>
      </c>
      <c r="I61">
        <v>376.196686</v>
      </c>
      <c r="J61">
        <f t="shared" si="3"/>
        <v>46.963095126508023</v>
      </c>
      <c r="L61">
        <f t="shared" si="3"/>
        <v>46.963095126508023</v>
      </c>
      <c r="N61">
        <f t="shared" si="0"/>
        <v>57.563095126508024</v>
      </c>
      <c r="O61">
        <v>376.196686</v>
      </c>
      <c r="Q61" s="20"/>
    </row>
    <row r="62" spans="1:17" x14ac:dyDescent="0.25">
      <c r="F62">
        <v>722078.30709699995</v>
      </c>
      <c r="G62">
        <v>921151.439289</v>
      </c>
      <c r="H62">
        <f t="shared" si="1"/>
        <v>48.194206854816009</v>
      </c>
      <c r="I62">
        <v>376.196686</v>
      </c>
      <c r="J62">
        <f t="shared" si="3"/>
        <v>47.963095126508023</v>
      </c>
      <c r="L62">
        <f t="shared" si="3"/>
        <v>47.963095126508023</v>
      </c>
      <c r="N62">
        <f t="shared" si="0"/>
        <v>58.563095126508024</v>
      </c>
      <c r="O62">
        <v>376.196686</v>
      </c>
      <c r="Q62" s="20"/>
    </row>
    <row r="63" spans="1:17" x14ac:dyDescent="0.25">
      <c r="F63">
        <v>722077.78861599998</v>
      </c>
      <c r="G63">
        <v>921150.58420000004</v>
      </c>
      <c r="H63">
        <f t="shared" si="1"/>
        <v>49.194206727234814</v>
      </c>
      <c r="I63">
        <v>376.196686</v>
      </c>
      <c r="J63">
        <f t="shared" si="3"/>
        <v>48.963095126508023</v>
      </c>
      <c r="L63">
        <f t="shared" si="3"/>
        <v>48.963095126508023</v>
      </c>
      <c r="N63">
        <f t="shared" si="0"/>
        <v>59.563095126508024</v>
      </c>
      <c r="O63">
        <v>376.196686</v>
      </c>
      <c r="Q63" s="20"/>
    </row>
    <row r="64" spans="1:17" x14ac:dyDescent="0.25">
      <c r="F64">
        <v>722077.27013600001</v>
      </c>
      <c r="G64">
        <v>921149.72910999996</v>
      </c>
      <c r="H64">
        <f t="shared" si="1"/>
        <v>50.194206936395886</v>
      </c>
      <c r="I64">
        <v>377.40631100000002</v>
      </c>
      <c r="J64">
        <f t="shared" si="3"/>
        <v>49.963095126508023</v>
      </c>
      <c r="L64">
        <f t="shared" si="3"/>
        <v>49.963095126508023</v>
      </c>
      <c r="N64">
        <f t="shared" si="0"/>
        <v>60.563095126508024</v>
      </c>
      <c r="O64">
        <v>377.40631100000002</v>
      </c>
      <c r="Q64" s="20"/>
    </row>
    <row r="65" spans="6:33" x14ac:dyDescent="0.25">
      <c r="F65">
        <v>722076.75165500003</v>
      </c>
      <c r="G65">
        <v>921148.874021</v>
      </c>
      <c r="H65">
        <f t="shared" si="1"/>
        <v>51.194206808827872</v>
      </c>
      <c r="I65">
        <v>378.16290300000003</v>
      </c>
      <c r="J65">
        <f t="shared" si="3"/>
        <v>50.963095126508023</v>
      </c>
      <c r="L65">
        <f t="shared" si="3"/>
        <v>50.963095126508023</v>
      </c>
      <c r="N65">
        <f t="shared" si="0"/>
        <v>61.563095126508024</v>
      </c>
      <c r="O65">
        <v>378.16290300000003</v>
      </c>
      <c r="Q65" s="20"/>
    </row>
    <row r="66" spans="6:33" x14ac:dyDescent="0.25">
      <c r="F66">
        <v>722076.23317400005</v>
      </c>
      <c r="G66">
        <v>921148.01893200004</v>
      </c>
      <c r="H66">
        <f t="shared" si="1"/>
        <v>52.194206681266124</v>
      </c>
      <c r="I66">
        <v>378.16290300000003</v>
      </c>
      <c r="J66">
        <f t="shared" si="3"/>
        <v>51.963095126508023</v>
      </c>
      <c r="L66">
        <f t="shared" si="3"/>
        <v>51.963095126508023</v>
      </c>
      <c r="N66">
        <f t="shared" si="0"/>
        <v>62.563095126508024</v>
      </c>
      <c r="O66">
        <v>378.16290300000003</v>
      </c>
      <c r="Q66" s="20"/>
    </row>
    <row r="67" spans="6:33" x14ac:dyDescent="0.25">
      <c r="F67">
        <v>722075.71469299996</v>
      </c>
      <c r="G67">
        <v>921147.16384199995</v>
      </c>
      <c r="H67">
        <f t="shared" si="1"/>
        <v>53.194207408974755</v>
      </c>
      <c r="I67">
        <v>378.16290300000003</v>
      </c>
      <c r="J67">
        <f t="shared" si="3"/>
        <v>52.963095126508023</v>
      </c>
      <c r="L67">
        <f t="shared" si="3"/>
        <v>52.963095126508023</v>
      </c>
      <c r="N67">
        <f t="shared" ref="N67:N68" si="4">L67+10.6</f>
        <v>63.563095126508024</v>
      </c>
      <c r="O67">
        <v>378.16290300000003</v>
      </c>
      <c r="Q67" s="20"/>
    </row>
    <row r="68" spans="6:33" x14ac:dyDescent="0.25">
      <c r="F68">
        <v>722075.19621299999</v>
      </c>
      <c r="G68">
        <v>921146.30875299999</v>
      </c>
      <c r="H68">
        <f t="shared" ref="H68" si="5">SQRT(((F68-$F$2)^2+(G68-$G$2)^2))</f>
        <v>54.194206762953804</v>
      </c>
      <c r="I68">
        <v>378.16290300000003</v>
      </c>
      <c r="J68">
        <f t="shared" si="3"/>
        <v>53.963095126508023</v>
      </c>
      <c r="L68">
        <f t="shared" si="3"/>
        <v>53.963095126508023</v>
      </c>
      <c r="N68">
        <f t="shared" si="4"/>
        <v>64.563095126508017</v>
      </c>
      <c r="O68">
        <v>378.16290300000003</v>
      </c>
      <c r="Q68" s="20"/>
    </row>
    <row r="69" spans="6:33" x14ac:dyDescent="0.25">
      <c r="Q69" s="20">
        <v>373.93149900000003</v>
      </c>
    </row>
    <row r="71" spans="6:33" x14ac:dyDescent="0.25">
      <c r="U71" s="8" t="s">
        <v>15</v>
      </c>
      <c r="V71" s="14"/>
      <c r="AA71" s="13"/>
    </row>
    <row r="72" spans="6:33" x14ac:dyDescent="0.25">
      <c r="U72" s="9" t="s">
        <v>16</v>
      </c>
      <c r="V72" s="10">
        <v>0.44930555555555557</v>
      </c>
    </row>
    <row r="73" spans="6:33" x14ac:dyDescent="0.25">
      <c r="U73" s="11" t="s">
        <v>17</v>
      </c>
      <c r="V73" s="12">
        <v>1.559315</v>
      </c>
    </row>
    <row r="75" spans="6:33" ht="45" x14ac:dyDescent="0.25">
      <c r="U75" s="17" t="s">
        <v>20</v>
      </c>
      <c r="V75" s="20">
        <f>V76-V73</f>
        <v>374.074749</v>
      </c>
      <c r="X75" s="70" t="s">
        <v>25</v>
      </c>
      <c r="Y75" s="71"/>
      <c r="Z75" s="71"/>
      <c r="AA75" s="72"/>
      <c r="AB75" s="73" t="s">
        <v>27</v>
      </c>
      <c r="AC75" s="73"/>
      <c r="AD75" s="31"/>
    </row>
    <row r="76" spans="6:33" ht="36" customHeight="1" x14ac:dyDescent="0.25">
      <c r="U76" s="17" t="s">
        <v>19</v>
      </c>
      <c r="V76" s="20">
        <v>375.63406400000002</v>
      </c>
      <c r="W76" s="38" t="s">
        <v>35</v>
      </c>
      <c r="X76" s="74" t="s">
        <v>24</v>
      </c>
      <c r="Y76" s="75"/>
      <c r="Z76" s="74" t="s">
        <v>23</v>
      </c>
      <c r="AA76" s="75"/>
      <c r="AB76" s="34">
        <v>0.44722222222222219</v>
      </c>
      <c r="AC76" s="34"/>
      <c r="AD76" s="32"/>
      <c r="AE76" s="27" t="s">
        <v>28</v>
      </c>
      <c r="AF76" s="23">
        <v>0.01</v>
      </c>
      <c r="AG76">
        <f>SQRT(AF76)</f>
        <v>0.1</v>
      </c>
    </row>
    <row r="77" spans="6:33" ht="29.25" customHeight="1" x14ac:dyDescent="0.25">
      <c r="U77" s="18" t="s">
        <v>18</v>
      </c>
      <c r="V77" s="35">
        <v>0.57200000000000006</v>
      </c>
      <c r="W77" s="39">
        <f>(ABS($AB$77-$Z$77)/AB77)*100</f>
        <v>7.4782199862876961</v>
      </c>
      <c r="X77" s="76">
        <f>_xll.ChannelArea($N$2:$N$68,$O$2:$O$68,$V$76)</f>
        <v>15.408839280692774</v>
      </c>
      <c r="Y77" s="76"/>
      <c r="Z77" s="77">
        <f>X77*V77</f>
        <v>8.8138560685562677</v>
      </c>
      <c r="AA77" s="77"/>
      <c r="AB77" s="78">
        <v>9.5262499999999992</v>
      </c>
      <c r="AC77" s="78"/>
      <c r="AD77" s="33"/>
      <c r="AE77" s="27" t="s">
        <v>29</v>
      </c>
      <c r="AF77" s="28">
        <f>X77</f>
        <v>15.408839280692774</v>
      </c>
    </row>
    <row r="78" spans="6:33" ht="32.25" customHeight="1" x14ac:dyDescent="0.25">
      <c r="U78" s="26" t="s">
        <v>26</v>
      </c>
      <c r="V78" s="36">
        <v>0.5</v>
      </c>
      <c r="W78" s="39">
        <f>(ABS(Z79-AB79)/AB79)*100</f>
        <v>19.124318169831909</v>
      </c>
      <c r="X78" s="76"/>
      <c r="Y78" s="76"/>
      <c r="Z78" s="77"/>
      <c r="AA78" s="77"/>
      <c r="AB78" s="79"/>
      <c r="AC78" s="79"/>
      <c r="AD78" s="33"/>
      <c r="AE78" s="27" t="s">
        <v>30</v>
      </c>
      <c r="AF78" s="23">
        <f>_xll.WettedPerimeter(N2:N68,O2:O68,P13)</f>
        <v>30.726987879018022</v>
      </c>
    </row>
    <row r="79" spans="6:33" ht="30" customHeight="1" x14ac:dyDescent="0.25">
      <c r="X79" s="76"/>
      <c r="Y79" s="76"/>
      <c r="Z79" s="80">
        <f>X77*V78</f>
        <v>7.7044196403463872</v>
      </c>
      <c r="AA79" s="80"/>
      <c r="AB79" s="81">
        <f>AVERAGE(AB77:AC78)</f>
        <v>9.5262499999999992</v>
      </c>
      <c r="AC79" s="82"/>
      <c r="AD79" s="33"/>
      <c r="AE79" s="27" t="s">
        <v>31</v>
      </c>
      <c r="AF79" s="23">
        <v>1E-3</v>
      </c>
      <c r="AG79">
        <f>(AF77/AF78)^2/3</f>
        <v>8.3825975824393884E-2</v>
      </c>
    </row>
    <row r="80" spans="6:33" x14ac:dyDescent="0.25">
      <c r="AE80" s="29" t="s">
        <v>33</v>
      </c>
      <c r="AF80">
        <f>((AF77/AF78)^2/3)*(AF76^1/2)/AF79</f>
        <v>0.41912987912196942</v>
      </c>
    </row>
    <row r="81" spans="27:33" x14ac:dyDescent="0.25">
      <c r="AA81">
        <f>(ABS($AB$77-$Z$77)/AB77)*100</f>
        <v>7.4782199862876961</v>
      </c>
      <c r="AE81" s="29" t="s">
        <v>34</v>
      </c>
      <c r="AF81">
        <f>AF80*X77</f>
        <v>6.458304945126617</v>
      </c>
    </row>
    <row r="82" spans="27:33" x14ac:dyDescent="0.25">
      <c r="AG82">
        <f>AF77/AF78</f>
        <v>0.5014757496361929</v>
      </c>
    </row>
  </sheetData>
  <mergeCells count="10">
    <mergeCell ref="X75:AA75"/>
    <mergeCell ref="AB75:AC75"/>
    <mergeCell ref="X76:Y76"/>
    <mergeCell ref="Z76:AA76"/>
    <mergeCell ref="X77:Y79"/>
    <mergeCell ref="Z77:AA78"/>
    <mergeCell ref="AB77:AB78"/>
    <mergeCell ref="AC77:AC78"/>
    <mergeCell ref="Z79:AA79"/>
    <mergeCell ref="AB79:AC7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topLeftCell="P1" zoomScale="70" zoomScaleNormal="70" workbookViewId="0">
      <selection activeCell="AE71" sqref="AE71"/>
    </sheetView>
  </sheetViews>
  <sheetFormatPr defaultRowHeight="15" x14ac:dyDescent="0.25"/>
  <cols>
    <col min="7" max="7" width="11.5703125" customWidth="1"/>
    <col min="12" max="12" width="21.42578125" bestFit="1" customWidth="1"/>
    <col min="13" max="13" width="15" customWidth="1"/>
    <col min="14" max="14" width="15.7109375" customWidth="1"/>
    <col min="15" max="15" width="20" bestFit="1" customWidth="1"/>
    <col min="17" max="17" width="16.42578125" customWidth="1"/>
    <col min="21" max="21" width="19.5703125" customWidth="1"/>
    <col min="22" max="22" width="21" customWidth="1"/>
    <col min="27" max="27" width="15.7109375" customWidth="1"/>
    <col min="28" max="28" width="13.5703125" customWidth="1"/>
    <col min="29" max="29" width="16.140625" customWidth="1"/>
  </cols>
  <sheetData>
    <row r="1" spans="1:18" x14ac:dyDescent="0.25">
      <c r="A1" t="s">
        <v>0</v>
      </c>
      <c r="B1" t="s">
        <v>1</v>
      </c>
      <c r="C1" t="s">
        <v>2</v>
      </c>
      <c r="D1" t="s">
        <v>3</v>
      </c>
      <c r="E1" t="s">
        <v>4</v>
      </c>
      <c r="F1" t="s">
        <v>5</v>
      </c>
      <c r="G1" t="s">
        <v>6</v>
      </c>
      <c r="H1" t="s">
        <v>13</v>
      </c>
      <c r="I1" t="s">
        <v>14</v>
      </c>
      <c r="L1" t="s">
        <v>22</v>
      </c>
      <c r="N1" t="s">
        <v>13</v>
      </c>
      <c r="O1" t="s">
        <v>14</v>
      </c>
      <c r="P1" t="s">
        <v>19</v>
      </c>
    </row>
    <row r="2" spans="1:18" x14ac:dyDescent="0.25">
      <c r="A2">
        <v>0</v>
      </c>
      <c r="B2" t="s">
        <v>7</v>
      </c>
      <c r="C2">
        <v>0</v>
      </c>
      <c r="D2" t="s">
        <v>8</v>
      </c>
      <c r="E2">
        <v>383.21176100000002</v>
      </c>
      <c r="F2">
        <v>722103.29409800004</v>
      </c>
      <c r="G2">
        <v>921192.65010500001</v>
      </c>
      <c r="H2">
        <f>SQRT(((F2-$F$2)^2+(G2-$G$2)^2))</f>
        <v>0</v>
      </c>
      <c r="I2">
        <v>383.21176100000002</v>
      </c>
      <c r="L2">
        <v>-10.6</v>
      </c>
      <c r="N2">
        <f>L2+10.6</f>
        <v>0</v>
      </c>
      <c r="O2">
        <v>383.21176100000002</v>
      </c>
      <c r="Q2" s="20">
        <v>373.93149900000003</v>
      </c>
      <c r="R2">
        <v>0</v>
      </c>
    </row>
    <row r="3" spans="1:18" x14ac:dyDescent="0.25">
      <c r="A3">
        <v>1</v>
      </c>
      <c r="B3" t="s">
        <v>7</v>
      </c>
      <c r="C3">
        <v>0</v>
      </c>
      <c r="D3" t="s">
        <v>8</v>
      </c>
      <c r="E3">
        <v>383.21176100000002</v>
      </c>
      <c r="F3">
        <v>722102.77564400004</v>
      </c>
      <c r="G3">
        <v>921191.79499900003</v>
      </c>
      <c r="H3">
        <f>SQRT(((F3-$F$2)^2+(G3-$G$2)^2))</f>
        <v>1.000000410655711</v>
      </c>
      <c r="I3">
        <v>383.21176100000002</v>
      </c>
      <c r="L3">
        <v>-9.6</v>
      </c>
      <c r="N3">
        <f t="shared" ref="N3:N66" si="0">L3+10.6</f>
        <v>1</v>
      </c>
      <c r="O3">
        <v>383.21176100000002</v>
      </c>
      <c r="Q3" s="20">
        <v>373.93149900000003</v>
      </c>
      <c r="R3">
        <v>60</v>
      </c>
    </row>
    <row r="4" spans="1:18" x14ac:dyDescent="0.25">
      <c r="A4">
        <v>2</v>
      </c>
      <c r="B4" t="s">
        <v>7</v>
      </c>
      <c r="C4">
        <v>0</v>
      </c>
      <c r="D4" t="s">
        <v>8</v>
      </c>
      <c r="E4">
        <v>383.21176100000002</v>
      </c>
      <c r="F4">
        <v>722102.25718900003</v>
      </c>
      <c r="G4">
        <v>921190.93989399995</v>
      </c>
      <c r="H4">
        <f t="shared" ref="H4:H67" si="1">SQRT(((F4-$F$2)^2+(G4-$G$2)^2))</f>
        <v>2.0000004847570159</v>
      </c>
      <c r="I4">
        <v>383.21176100000002</v>
      </c>
      <c r="L4">
        <v>-8.6</v>
      </c>
      <c r="N4">
        <f t="shared" si="0"/>
        <v>2</v>
      </c>
      <c r="O4">
        <v>383.21176100000002</v>
      </c>
      <c r="Q4" s="20"/>
    </row>
    <row r="5" spans="1:18" x14ac:dyDescent="0.25">
      <c r="A5">
        <v>3</v>
      </c>
      <c r="B5" t="s">
        <v>7</v>
      </c>
      <c r="C5">
        <v>0</v>
      </c>
      <c r="D5" t="s">
        <v>8</v>
      </c>
      <c r="E5">
        <v>376.31845099999998</v>
      </c>
      <c r="F5">
        <v>722101.73873500002</v>
      </c>
      <c r="G5">
        <v>921190.08478799998</v>
      </c>
      <c r="H5">
        <f t="shared" si="1"/>
        <v>3.0000008954125699</v>
      </c>
      <c r="I5">
        <v>376.31845099999998</v>
      </c>
      <c r="L5">
        <v>-7.6</v>
      </c>
      <c r="N5">
        <f t="shared" si="0"/>
        <v>3</v>
      </c>
      <c r="O5">
        <v>376.31845099999998</v>
      </c>
      <c r="Q5" s="20"/>
    </row>
    <row r="6" spans="1:18" x14ac:dyDescent="0.25">
      <c r="A6">
        <v>4</v>
      </c>
      <c r="B6" t="s">
        <v>7</v>
      </c>
      <c r="C6">
        <v>0</v>
      </c>
      <c r="D6" t="s">
        <v>8</v>
      </c>
      <c r="E6">
        <v>376.31845099999998</v>
      </c>
      <c r="F6">
        <v>722101.22028100002</v>
      </c>
      <c r="G6">
        <v>921189.22968300001</v>
      </c>
      <c r="H6">
        <f t="shared" si="1"/>
        <v>4.0000004509562537</v>
      </c>
      <c r="I6">
        <v>376.31845099999998</v>
      </c>
      <c r="L6">
        <v>-6.6</v>
      </c>
      <c r="N6">
        <f t="shared" si="0"/>
        <v>4</v>
      </c>
      <c r="O6">
        <v>376.31845099999998</v>
      </c>
      <c r="Q6" s="20"/>
    </row>
    <row r="7" spans="1:18" x14ac:dyDescent="0.25">
      <c r="A7">
        <v>5</v>
      </c>
      <c r="B7" t="s">
        <v>7</v>
      </c>
      <c r="C7">
        <v>0</v>
      </c>
      <c r="D7" t="s">
        <v>8</v>
      </c>
      <c r="E7">
        <v>376.31845099999998</v>
      </c>
      <c r="F7">
        <v>722100.70182700001</v>
      </c>
      <c r="G7">
        <v>921188.37457700004</v>
      </c>
      <c r="H7">
        <f t="shared" si="1"/>
        <v>5.0000008616118752</v>
      </c>
      <c r="I7">
        <v>376.31845099999998</v>
      </c>
      <c r="L7">
        <v>-5.6</v>
      </c>
      <c r="N7">
        <f t="shared" si="0"/>
        <v>5</v>
      </c>
      <c r="O7">
        <v>376.31845099999998</v>
      </c>
      <c r="Q7" s="20"/>
    </row>
    <row r="8" spans="1:18" x14ac:dyDescent="0.25">
      <c r="A8">
        <v>6</v>
      </c>
      <c r="B8" t="s">
        <v>7</v>
      </c>
      <c r="C8">
        <v>0</v>
      </c>
      <c r="D8" t="s">
        <v>8</v>
      </c>
      <c r="E8">
        <v>376.31845099999998</v>
      </c>
      <c r="F8">
        <v>722100.18337300001</v>
      </c>
      <c r="G8">
        <v>921187.51947199996</v>
      </c>
      <c r="H8">
        <f t="shared" si="1"/>
        <v>6.0000004172550998</v>
      </c>
      <c r="I8">
        <v>376.31845099999998</v>
      </c>
      <c r="L8">
        <v>-4.5999999999999996</v>
      </c>
      <c r="N8">
        <f t="shared" si="0"/>
        <v>6</v>
      </c>
      <c r="O8">
        <v>376.31845099999998</v>
      </c>
      <c r="Q8" s="20"/>
    </row>
    <row r="9" spans="1:18" x14ac:dyDescent="0.25">
      <c r="A9">
        <v>7</v>
      </c>
      <c r="B9" t="s">
        <v>7</v>
      </c>
      <c r="C9">
        <v>0</v>
      </c>
      <c r="D9" t="s">
        <v>8</v>
      </c>
      <c r="E9">
        <v>376.31845099999998</v>
      </c>
      <c r="F9">
        <v>722099.664919</v>
      </c>
      <c r="G9">
        <v>921186.66436599998</v>
      </c>
      <c r="H9">
        <f t="shared" si="1"/>
        <v>7.0000008279107417</v>
      </c>
      <c r="I9">
        <v>376.31845099999998</v>
      </c>
      <c r="L9">
        <v>-3.6</v>
      </c>
      <c r="N9">
        <f t="shared" si="0"/>
        <v>7</v>
      </c>
      <c r="O9">
        <v>376.31845099999998</v>
      </c>
      <c r="Q9" s="20"/>
    </row>
    <row r="10" spans="1:18" x14ac:dyDescent="0.25">
      <c r="A10">
        <v>8</v>
      </c>
      <c r="B10" t="s">
        <v>7</v>
      </c>
      <c r="C10">
        <v>0</v>
      </c>
      <c r="D10" t="s">
        <v>8</v>
      </c>
      <c r="E10">
        <v>376.31845099999998</v>
      </c>
      <c r="F10">
        <v>722099.146465</v>
      </c>
      <c r="G10">
        <v>921185.80926100002</v>
      </c>
      <c r="H10">
        <f t="shared" si="1"/>
        <v>8.0000003834544131</v>
      </c>
      <c r="I10">
        <v>376.31845099999998</v>
      </c>
      <c r="L10">
        <v>-2.6</v>
      </c>
      <c r="N10">
        <f t="shared" si="0"/>
        <v>8</v>
      </c>
      <c r="O10">
        <v>376.31845099999998</v>
      </c>
      <c r="Q10" s="20"/>
    </row>
    <row r="11" spans="1:18" x14ac:dyDescent="0.25">
      <c r="A11">
        <v>9</v>
      </c>
      <c r="B11" t="s">
        <v>7</v>
      </c>
      <c r="C11">
        <v>0</v>
      </c>
      <c r="D11" t="s">
        <v>8</v>
      </c>
      <c r="E11">
        <v>375.70419299999998</v>
      </c>
      <c r="F11">
        <v>722098.62801099999</v>
      </c>
      <c r="G11">
        <v>921184.95415500004</v>
      </c>
      <c r="H11">
        <f t="shared" si="1"/>
        <v>9.0000007941100648</v>
      </c>
      <c r="I11">
        <v>375.70419299999998</v>
      </c>
      <c r="L11">
        <v>-1.6</v>
      </c>
      <c r="N11">
        <f t="shared" si="0"/>
        <v>9</v>
      </c>
      <c r="O11">
        <v>375.70419299999998</v>
      </c>
      <c r="Q11" s="20"/>
    </row>
    <row r="12" spans="1:18" x14ac:dyDescent="0.25">
      <c r="A12">
        <v>10</v>
      </c>
      <c r="B12" t="s">
        <v>7</v>
      </c>
      <c r="C12">
        <v>0</v>
      </c>
      <c r="D12" t="s">
        <v>8</v>
      </c>
      <c r="E12">
        <v>375.70419299999998</v>
      </c>
      <c r="F12">
        <v>722098.10955699999</v>
      </c>
      <c r="G12">
        <v>921184.09904999996</v>
      </c>
      <c r="H12">
        <f t="shared" si="1"/>
        <v>10.000000349753281</v>
      </c>
      <c r="I12">
        <v>375.70419299999998</v>
      </c>
      <c r="L12">
        <v>-0.6</v>
      </c>
      <c r="N12">
        <f t="shared" si="0"/>
        <v>10</v>
      </c>
      <c r="O12">
        <v>375.70419299999998</v>
      </c>
      <c r="Q12" s="20"/>
    </row>
    <row r="13" spans="1:18" x14ac:dyDescent="0.25">
      <c r="A13" s="1">
        <v>54</v>
      </c>
      <c r="B13" s="1" t="s">
        <v>7</v>
      </c>
      <c r="C13" s="1">
        <v>0</v>
      </c>
      <c r="D13" s="1" t="s">
        <v>11</v>
      </c>
      <c r="E13" s="1">
        <v>375.70419299999998</v>
      </c>
      <c r="F13" s="1">
        <v>722097.79790799995</v>
      </c>
      <c r="G13" s="1">
        <v>921183.585036</v>
      </c>
      <c r="H13" s="1">
        <f t="shared" si="1"/>
        <v>10.60111222900451</v>
      </c>
      <c r="I13">
        <v>375.70419299999998</v>
      </c>
      <c r="J13" s="2">
        <v>0</v>
      </c>
      <c r="K13" s="3">
        <v>0</v>
      </c>
      <c r="L13" s="7">
        <v>0</v>
      </c>
      <c r="M13" s="7"/>
      <c r="N13" s="21">
        <f t="shared" si="0"/>
        <v>10.6</v>
      </c>
      <c r="O13" s="6">
        <f t="shared" ref="O13:O55" si="2">$I$57-K13</f>
        <v>375.63406400000002</v>
      </c>
      <c r="P13" s="6">
        <v>375.63406400000002</v>
      </c>
      <c r="Q13" s="20"/>
    </row>
    <row r="14" spans="1:18" x14ac:dyDescent="0.25">
      <c r="A14">
        <v>11</v>
      </c>
      <c r="B14" t="s">
        <v>7</v>
      </c>
      <c r="C14">
        <v>0</v>
      </c>
      <c r="D14" t="s">
        <v>9</v>
      </c>
      <c r="E14">
        <v>375.70419299999998</v>
      </c>
      <c r="F14">
        <v>722097.27944299998</v>
      </c>
      <c r="G14">
        <v>921182.72993799997</v>
      </c>
      <c r="H14">
        <f t="shared" si="1"/>
        <v>11.601111501849472</v>
      </c>
      <c r="I14">
        <v>375.70419299999998</v>
      </c>
      <c r="J14" s="2">
        <v>1</v>
      </c>
      <c r="K14" s="3">
        <v>0</v>
      </c>
      <c r="L14" s="7">
        <v>1</v>
      </c>
      <c r="M14" s="7"/>
      <c r="N14">
        <f t="shared" si="0"/>
        <v>11.6</v>
      </c>
      <c r="O14" s="6">
        <f t="shared" si="2"/>
        <v>375.63406400000002</v>
      </c>
      <c r="P14" s="6">
        <v>375.63406400000002</v>
      </c>
      <c r="Q14" s="20"/>
    </row>
    <row r="15" spans="1:18" x14ac:dyDescent="0.25">
      <c r="A15">
        <v>12</v>
      </c>
      <c r="B15" t="s">
        <v>7</v>
      </c>
      <c r="C15">
        <v>0</v>
      </c>
      <c r="D15" t="s">
        <v>9</v>
      </c>
      <c r="E15">
        <v>375.589966</v>
      </c>
      <c r="F15">
        <v>722096.760977</v>
      </c>
      <c r="G15">
        <v>921181.87483900005</v>
      </c>
      <c r="H15">
        <f t="shared" si="1"/>
        <v>12.601112148178244</v>
      </c>
      <c r="I15">
        <v>375.589966</v>
      </c>
      <c r="J15" s="2">
        <v>2</v>
      </c>
      <c r="K15" s="3">
        <v>0</v>
      </c>
      <c r="L15" s="7">
        <v>2</v>
      </c>
      <c r="M15" s="7"/>
      <c r="N15">
        <f t="shared" si="0"/>
        <v>12.6</v>
      </c>
      <c r="O15" s="6">
        <f t="shared" si="2"/>
        <v>375.63406400000002</v>
      </c>
      <c r="P15" s="6">
        <v>375.63406400000002</v>
      </c>
      <c r="Q15" s="20"/>
    </row>
    <row r="16" spans="1:18" x14ac:dyDescent="0.25">
      <c r="A16">
        <v>13</v>
      </c>
      <c r="B16" t="s">
        <v>7</v>
      </c>
      <c r="C16">
        <v>0</v>
      </c>
      <c r="D16" t="s">
        <v>9</v>
      </c>
      <c r="E16">
        <v>375.589966</v>
      </c>
      <c r="F16">
        <v>722096.24251100002</v>
      </c>
      <c r="G16">
        <v>921181.01974100003</v>
      </c>
      <c r="H16">
        <f t="shared" si="1"/>
        <v>13.601111939506536</v>
      </c>
      <c r="I16">
        <v>375.589966</v>
      </c>
      <c r="J16" s="2">
        <v>3</v>
      </c>
      <c r="K16" s="3">
        <v>0</v>
      </c>
      <c r="L16" s="7">
        <v>3</v>
      </c>
      <c r="M16" s="7"/>
      <c r="N16">
        <f t="shared" si="0"/>
        <v>13.6</v>
      </c>
      <c r="O16" s="6">
        <f t="shared" si="2"/>
        <v>375.63406400000002</v>
      </c>
      <c r="P16" s="6">
        <v>375.63406400000002</v>
      </c>
      <c r="Q16" s="20"/>
    </row>
    <row r="17" spans="1:17" x14ac:dyDescent="0.25">
      <c r="A17">
        <v>14</v>
      </c>
      <c r="B17" t="s">
        <v>7</v>
      </c>
      <c r="C17">
        <v>0</v>
      </c>
      <c r="D17" t="s">
        <v>9</v>
      </c>
      <c r="E17">
        <v>375.589966</v>
      </c>
      <c r="F17">
        <v>722095.72404500004</v>
      </c>
      <c r="G17">
        <v>921180.164643</v>
      </c>
      <c r="H17">
        <f t="shared" si="1"/>
        <v>14.601111730843861</v>
      </c>
      <c r="I17">
        <v>375.589966</v>
      </c>
      <c r="J17" s="2">
        <v>4</v>
      </c>
      <c r="K17" s="3">
        <v>0</v>
      </c>
      <c r="L17" s="7">
        <v>4</v>
      </c>
      <c r="M17" s="7"/>
      <c r="N17">
        <f t="shared" si="0"/>
        <v>14.6</v>
      </c>
      <c r="O17" s="6">
        <f t="shared" si="2"/>
        <v>375.63406400000002</v>
      </c>
      <c r="P17" s="6">
        <v>375.63406400000002</v>
      </c>
      <c r="Q17" s="20"/>
    </row>
    <row r="18" spans="1:17" x14ac:dyDescent="0.25">
      <c r="A18">
        <v>15</v>
      </c>
      <c r="B18" t="s">
        <v>7</v>
      </c>
      <c r="C18">
        <v>0</v>
      </c>
      <c r="D18" t="s">
        <v>9</v>
      </c>
      <c r="E18">
        <v>375.59942599999999</v>
      </c>
      <c r="F18">
        <v>722095.20557899994</v>
      </c>
      <c r="G18">
        <v>921179.30954399996</v>
      </c>
      <c r="H18">
        <f t="shared" si="1"/>
        <v>15.601112377358538</v>
      </c>
      <c r="I18">
        <v>375.59942599999999</v>
      </c>
      <c r="J18" s="2">
        <v>5</v>
      </c>
      <c r="K18" s="3">
        <v>0</v>
      </c>
      <c r="L18" s="7">
        <v>5</v>
      </c>
      <c r="M18" s="7"/>
      <c r="N18">
        <f t="shared" si="0"/>
        <v>15.6</v>
      </c>
      <c r="O18" s="6">
        <f t="shared" si="2"/>
        <v>375.63406400000002</v>
      </c>
      <c r="P18" s="6">
        <v>375.63406400000002</v>
      </c>
      <c r="Q18" s="20"/>
    </row>
    <row r="19" spans="1:17" x14ac:dyDescent="0.25">
      <c r="A19">
        <v>16</v>
      </c>
      <c r="B19" t="s">
        <v>7</v>
      </c>
      <c r="C19">
        <v>0</v>
      </c>
      <c r="D19" t="s">
        <v>9</v>
      </c>
      <c r="E19">
        <v>375.59942599999999</v>
      </c>
      <c r="F19">
        <v>722094.68711299996</v>
      </c>
      <c r="G19">
        <v>921178.45444600005</v>
      </c>
      <c r="H19">
        <f t="shared" si="1"/>
        <v>16.601112168609291</v>
      </c>
      <c r="I19">
        <v>375.59942599999999</v>
      </c>
      <c r="J19" s="2">
        <v>6</v>
      </c>
      <c r="K19" s="3">
        <v>0</v>
      </c>
      <c r="L19" s="7">
        <v>6</v>
      </c>
      <c r="M19" s="7"/>
      <c r="N19">
        <f t="shared" si="0"/>
        <v>16.600000000000001</v>
      </c>
      <c r="O19" s="6">
        <f t="shared" si="2"/>
        <v>375.63406400000002</v>
      </c>
      <c r="P19" s="6">
        <v>375.63406400000002</v>
      </c>
      <c r="Q19" s="20"/>
    </row>
    <row r="20" spans="1:17" x14ac:dyDescent="0.25">
      <c r="A20">
        <v>17</v>
      </c>
      <c r="B20" t="s">
        <v>7</v>
      </c>
      <c r="C20">
        <v>0</v>
      </c>
      <c r="D20" t="s">
        <v>9</v>
      </c>
      <c r="E20">
        <v>375.59942599999999</v>
      </c>
      <c r="F20">
        <v>722094.16864699998</v>
      </c>
      <c r="G20">
        <v>921177.59934800002</v>
      </c>
      <c r="H20">
        <f t="shared" si="1"/>
        <v>17.601111959964587</v>
      </c>
      <c r="I20">
        <v>375.59942599999999</v>
      </c>
      <c r="J20" s="2">
        <v>7</v>
      </c>
      <c r="K20" s="3">
        <v>0</v>
      </c>
      <c r="L20" s="7">
        <v>7</v>
      </c>
      <c r="M20" s="7"/>
      <c r="N20">
        <f t="shared" si="0"/>
        <v>17.600000000000001</v>
      </c>
      <c r="O20" s="6">
        <f t="shared" si="2"/>
        <v>375.63406400000002</v>
      </c>
      <c r="P20" s="6">
        <v>375.63406400000002</v>
      </c>
      <c r="Q20" s="20"/>
    </row>
    <row r="21" spans="1:17" x14ac:dyDescent="0.25">
      <c r="A21">
        <v>18</v>
      </c>
      <c r="B21" t="s">
        <v>7</v>
      </c>
      <c r="C21">
        <v>0</v>
      </c>
      <c r="D21" t="s">
        <v>9</v>
      </c>
      <c r="E21">
        <v>375.59942599999999</v>
      </c>
      <c r="F21">
        <v>722093.650181</v>
      </c>
      <c r="G21">
        <v>921176.74424899998</v>
      </c>
      <c r="H21">
        <f t="shared" si="1"/>
        <v>18.60111260643297</v>
      </c>
      <c r="I21">
        <v>375.59942599999999</v>
      </c>
      <c r="J21" s="2">
        <v>8</v>
      </c>
      <c r="K21" s="3">
        <v>0</v>
      </c>
      <c r="L21" s="7">
        <v>8</v>
      </c>
      <c r="M21" s="7"/>
      <c r="N21">
        <f t="shared" si="0"/>
        <v>18.600000000000001</v>
      </c>
      <c r="O21" s="6">
        <f t="shared" si="2"/>
        <v>375.63406400000002</v>
      </c>
      <c r="P21" s="6">
        <v>375.63406400000002</v>
      </c>
      <c r="Q21" s="20"/>
    </row>
    <row r="22" spans="1:17" x14ac:dyDescent="0.25">
      <c r="A22">
        <v>19</v>
      </c>
      <c r="B22" t="s">
        <v>7</v>
      </c>
      <c r="C22">
        <v>0</v>
      </c>
      <c r="D22" t="s">
        <v>9</v>
      </c>
      <c r="E22">
        <v>375.59942599999999</v>
      </c>
      <c r="F22">
        <v>722093.13171600003</v>
      </c>
      <c r="G22">
        <v>921175.88915099995</v>
      </c>
      <c r="H22">
        <f t="shared" si="1"/>
        <v>19.60111187933235</v>
      </c>
      <c r="I22">
        <v>375.59942599999999</v>
      </c>
      <c r="J22" s="2">
        <v>9</v>
      </c>
      <c r="K22" s="3">
        <v>0</v>
      </c>
      <c r="L22" s="7">
        <v>9</v>
      </c>
      <c r="M22" s="7"/>
      <c r="N22">
        <f t="shared" si="0"/>
        <v>19.600000000000001</v>
      </c>
      <c r="O22" s="6">
        <f t="shared" si="2"/>
        <v>375.63406400000002</v>
      </c>
      <c r="P22" s="6">
        <v>375.63406400000002</v>
      </c>
      <c r="Q22" s="20"/>
    </row>
    <row r="23" spans="1:17" x14ac:dyDescent="0.25">
      <c r="A23">
        <v>20</v>
      </c>
      <c r="B23" t="s">
        <v>7</v>
      </c>
      <c r="C23">
        <v>0</v>
      </c>
      <c r="D23" t="s">
        <v>9</v>
      </c>
      <c r="E23">
        <v>375.59945699999997</v>
      </c>
      <c r="F23">
        <v>722092.61325000005</v>
      </c>
      <c r="G23">
        <v>921175.03405300004</v>
      </c>
      <c r="H23">
        <f t="shared" si="1"/>
        <v>20.601111670598353</v>
      </c>
      <c r="I23">
        <v>375.59945699999997</v>
      </c>
      <c r="J23" s="2">
        <v>10</v>
      </c>
      <c r="K23" s="3">
        <v>0</v>
      </c>
      <c r="L23" s="7">
        <v>10</v>
      </c>
      <c r="M23" s="7"/>
      <c r="N23">
        <f t="shared" si="0"/>
        <v>20.6</v>
      </c>
      <c r="O23" s="6">
        <f t="shared" si="2"/>
        <v>375.63406400000002</v>
      </c>
      <c r="P23" s="6">
        <v>375.63406400000002</v>
      </c>
      <c r="Q23" s="20"/>
    </row>
    <row r="24" spans="1:17" x14ac:dyDescent="0.25">
      <c r="A24">
        <v>21</v>
      </c>
      <c r="B24" t="s">
        <v>7</v>
      </c>
      <c r="C24">
        <v>0</v>
      </c>
      <c r="D24" t="s">
        <v>9</v>
      </c>
      <c r="E24">
        <v>375.59945699999997</v>
      </c>
      <c r="F24">
        <v>722092.09478399996</v>
      </c>
      <c r="G24">
        <v>921174.17895500001</v>
      </c>
      <c r="H24">
        <f t="shared" si="1"/>
        <v>21.60111146202691</v>
      </c>
      <c r="I24">
        <v>375.59945699999997</v>
      </c>
      <c r="J24" s="2">
        <v>11</v>
      </c>
      <c r="K24" s="3">
        <v>0</v>
      </c>
      <c r="L24" s="7">
        <v>11</v>
      </c>
      <c r="M24" s="7"/>
      <c r="N24">
        <f t="shared" si="0"/>
        <v>21.6</v>
      </c>
      <c r="O24" s="6">
        <f t="shared" si="2"/>
        <v>375.63406400000002</v>
      </c>
      <c r="P24" s="6">
        <v>375.63406400000002</v>
      </c>
      <c r="Q24" s="20"/>
    </row>
    <row r="25" spans="1:17" x14ac:dyDescent="0.25">
      <c r="A25">
        <v>22</v>
      </c>
      <c r="B25" t="s">
        <v>7</v>
      </c>
      <c r="C25">
        <v>0</v>
      </c>
      <c r="D25" t="s">
        <v>9</v>
      </c>
      <c r="E25">
        <v>375.50320399999998</v>
      </c>
      <c r="F25">
        <v>722091.57631799998</v>
      </c>
      <c r="G25">
        <v>921173.32385599997</v>
      </c>
      <c r="H25">
        <f t="shared" si="1"/>
        <v>22.601112108505603</v>
      </c>
      <c r="I25">
        <v>375.50320399999998</v>
      </c>
      <c r="J25" s="2">
        <v>12.44</v>
      </c>
      <c r="K25" s="3">
        <v>0</v>
      </c>
      <c r="L25" s="7">
        <v>12.44</v>
      </c>
      <c r="M25" s="7"/>
      <c r="N25">
        <f t="shared" si="0"/>
        <v>23.04</v>
      </c>
      <c r="O25" s="6">
        <f t="shared" si="2"/>
        <v>375.63406400000002</v>
      </c>
      <c r="P25" s="6">
        <v>375.63406400000002</v>
      </c>
      <c r="Q25" s="20"/>
    </row>
    <row r="26" spans="1:17" x14ac:dyDescent="0.25">
      <c r="A26">
        <v>23</v>
      </c>
      <c r="B26" t="s">
        <v>7</v>
      </c>
      <c r="C26">
        <v>0</v>
      </c>
      <c r="D26" t="s">
        <v>9</v>
      </c>
      <c r="E26">
        <v>375.50320399999998</v>
      </c>
      <c r="F26">
        <v>722091.057852</v>
      </c>
      <c r="G26">
        <v>921172.46875799994</v>
      </c>
      <c r="H26">
        <f t="shared" si="1"/>
        <v>23.601111899877978</v>
      </c>
      <c r="I26">
        <v>375.50320399999998</v>
      </c>
      <c r="J26" s="2">
        <v>13</v>
      </c>
      <c r="K26" s="3">
        <v>0.06</v>
      </c>
      <c r="L26" s="7">
        <v>13</v>
      </c>
      <c r="M26" s="7"/>
      <c r="N26">
        <f t="shared" si="0"/>
        <v>23.6</v>
      </c>
      <c r="O26" s="6">
        <f t="shared" si="2"/>
        <v>375.57406400000002</v>
      </c>
      <c r="P26" s="6">
        <v>375.63406400000002</v>
      </c>
      <c r="Q26" s="20"/>
    </row>
    <row r="27" spans="1:17" x14ac:dyDescent="0.25">
      <c r="A27">
        <v>24</v>
      </c>
      <c r="B27" t="s">
        <v>7</v>
      </c>
      <c r="C27">
        <v>0</v>
      </c>
      <c r="D27" t="s">
        <v>9</v>
      </c>
      <c r="E27">
        <v>375.50320399999998</v>
      </c>
      <c r="F27">
        <v>722090.53938600002</v>
      </c>
      <c r="G27">
        <v>921171.61366000003</v>
      </c>
      <c r="H27">
        <f t="shared" si="1"/>
        <v>24.601111691152578</v>
      </c>
      <c r="I27">
        <v>375.50320399999998</v>
      </c>
      <c r="J27" s="2">
        <v>14</v>
      </c>
      <c r="K27" s="3">
        <v>0.11</v>
      </c>
      <c r="L27" s="7">
        <v>14</v>
      </c>
      <c r="M27" s="7"/>
      <c r="N27">
        <f t="shared" si="0"/>
        <v>24.6</v>
      </c>
      <c r="O27" s="6">
        <f t="shared" si="2"/>
        <v>375.52406400000001</v>
      </c>
      <c r="P27" s="6">
        <v>375.63406400000002</v>
      </c>
      <c r="Q27" s="20"/>
    </row>
    <row r="28" spans="1:17" x14ac:dyDescent="0.25">
      <c r="A28">
        <v>25</v>
      </c>
      <c r="B28" t="s">
        <v>7</v>
      </c>
      <c r="C28">
        <v>0</v>
      </c>
      <c r="D28" t="s">
        <v>9</v>
      </c>
      <c r="E28">
        <v>375.50320399999998</v>
      </c>
      <c r="F28">
        <v>722090.02092000004</v>
      </c>
      <c r="G28">
        <v>921170.758561</v>
      </c>
      <c r="H28">
        <f t="shared" si="1"/>
        <v>25.601112337636089</v>
      </c>
      <c r="I28">
        <v>375.50320399999998</v>
      </c>
      <c r="J28" s="2">
        <v>15</v>
      </c>
      <c r="K28" s="3">
        <v>0.16</v>
      </c>
      <c r="L28" s="7">
        <v>15</v>
      </c>
      <c r="M28" s="7"/>
      <c r="N28">
        <f t="shared" si="0"/>
        <v>25.6</v>
      </c>
      <c r="O28" s="6">
        <f t="shared" si="2"/>
        <v>375.474064</v>
      </c>
      <c r="P28" s="6">
        <v>375.63406400000002</v>
      </c>
      <c r="Q28" s="20"/>
    </row>
    <row r="29" spans="1:17" x14ac:dyDescent="0.25">
      <c r="A29">
        <v>26</v>
      </c>
      <c r="B29" t="s">
        <v>7</v>
      </c>
      <c r="C29">
        <v>0</v>
      </c>
      <c r="D29" t="s">
        <v>9</v>
      </c>
      <c r="E29">
        <v>375.58941700000003</v>
      </c>
      <c r="F29">
        <v>722089.50245399994</v>
      </c>
      <c r="G29">
        <v>921169.90346299997</v>
      </c>
      <c r="H29">
        <f t="shared" si="1"/>
        <v>26.601112129073442</v>
      </c>
      <c r="I29">
        <v>375.58941700000003</v>
      </c>
      <c r="J29" s="2">
        <v>16</v>
      </c>
      <c r="K29" s="3">
        <v>0.19</v>
      </c>
      <c r="L29" s="7">
        <v>16</v>
      </c>
      <c r="M29" s="7"/>
      <c r="N29">
        <f t="shared" si="0"/>
        <v>26.6</v>
      </c>
      <c r="O29" s="6">
        <f t="shared" si="2"/>
        <v>375.44406400000003</v>
      </c>
      <c r="P29" s="6">
        <v>375.63406400000002</v>
      </c>
      <c r="Q29" s="20"/>
    </row>
    <row r="30" spans="1:17" x14ac:dyDescent="0.25">
      <c r="A30">
        <v>27</v>
      </c>
      <c r="B30" t="s">
        <v>7</v>
      </c>
      <c r="C30">
        <v>0</v>
      </c>
      <c r="D30" t="s">
        <v>9</v>
      </c>
      <c r="E30">
        <v>375.58941700000003</v>
      </c>
      <c r="F30">
        <v>722088.98398899997</v>
      </c>
      <c r="G30">
        <v>921169.04836500005</v>
      </c>
      <c r="H30">
        <f t="shared" si="1"/>
        <v>27.601111401886847</v>
      </c>
      <c r="I30">
        <v>375.58941700000003</v>
      </c>
      <c r="J30" s="2">
        <v>17</v>
      </c>
      <c r="K30" s="3">
        <v>0.22</v>
      </c>
      <c r="L30" s="7">
        <v>17</v>
      </c>
      <c r="M30" s="7"/>
      <c r="N30">
        <f t="shared" si="0"/>
        <v>27.6</v>
      </c>
      <c r="O30" s="6">
        <f t="shared" si="2"/>
        <v>375.414064</v>
      </c>
      <c r="P30" s="6">
        <v>375.63406400000002</v>
      </c>
      <c r="Q30" s="20"/>
    </row>
    <row r="31" spans="1:17" x14ac:dyDescent="0.25">
      <c r="A31">
        <v>28</v>
      </c>
      <c r="B31" t="s">
        <v>7</v>
      </c>
      <c r="C31">
        <v>0</v>
      </c>
      <c r="D31" t="s">
        <v>9</v>
      </c>
      <c r="E31">
        <v>375.58941700000003</v>
      </c>
      <c r="F31">
        <v>722088.46552299999</v>
      </c>
      <c r="G31">
        <v>921168.19326600002</v>
      </c>
      <c r="H31">
        <f t="shared" si="1"/>
        <v>28.601112048373533</v>
      </c>
      <c r="I31">
        <v>375.58941700000003</v>
      </c>
      <c r="J31" s="2">
        <v>18</v>
      </c>
      <c r="K31" s="3">
        <v>0.23</v>
      </c>
      <c r="L31" s="7">
        <v>18</v>
      </c>
      <c r="M31" s="7"/>
      <c r="N31">
        <f t="shared" si="0"/>
        <v>28.6</v>
      </c>
      <c r="O31" s="6">
        <f t="shared" si="2"/>
        <v>375.40406400000001</v>
      </c>
      <c r="P31" s="6">
        <v>375.63406400000002</v>
      </c>
      <c r="Q31" s="20"/>
    </row>
    <row r="32" spans="1:17" x14ac:dyDescent="0.25">
      <c r="A32">
        <v>29</v>
      </c>
      <c r="B32" t="s">
        <v>7</v>
      </c>
      <c r="C32">
        <v>0</v>
      </c>
      <c r="D32" t="s">
        <v>9</v>
      </c>
      <c r="E32">
        <v>375.58941700000003</v>
      </c>
      <c r="F32">
        <v>722087.94705700001</v>
      </c>
      <c r="G32">
        <v>921167.33816799999</v>
      </c>
      <c r="H32">
        <f t="shared" si="1"/>
        <v>29.601111839753656</v>
      </c>
      <c r="I32">
        <v>375.58941700000003</v>
      </c>
      <c r="J32" s="2">
        <v>19</v>
      </c>
      <c r="K32" s="3">
        <v>0.26</v>
      </c>
      <c r="L32" s="7">
        <v>19</v>
      </c>
      <c r="M32" s="7"/>
      <c r="N32">
        <f t="shared" si="0"/>
        <v>29.6</v>
      </c>
      <c r="O32" s="6">
        <f t="shared" si="2"/>
        <v>375.37406400000003</v>
      </c>
      <c r="P32" s="6">
        <v>375.63406400000002</v>
      </c>
      <c r="Q32" s="20"/>
    </row>
    <row r="33" spans="1:17" x14ac:dyDescent="0.25">
      <c r="A33">
        <v>30</v>
      </c>
      <c r="B33" t="s">
        <v>7</v>
      </c>
      <c r="C33">
        <v>0</v>
      </c>
      <c r="D33" t="s">
        <v>9</v>
      </c>
      <c r="E33">
        <v>375.58941700000003</v>
      </c>
      <c r="F33">
        <v>722087.42859100003</v>
      </c>
      <c r="G33">
        <v>921166.48306999996</v>
      </c>
      <c r="H33">
        <f t="shared" si="1"/>
        <v>30.6011116311347</v>
      </c>
      <c r="I33">
        <v>375.58941700000003</v>
      </c>
      <c r="J33" s="2">
        <v>20</v>
      </c>
      <c r="K33" s="3">
        <v>0.28999999999999998</v>
      </c>
      <c r="L33" s="7">
        <v>20</v>
      </c>
      <c r="M33" s="7"/>
      <c r="N33">
        <f t="shared" si="0"/>
        <v>30.6</v>
      </c>
      <c r="O33" s="6">
        <f t="shared" si="2"/>
        <v>375.344064</v>
      </c>
      <c r="P33" s="6">
        <v>375.63406400000002</v>
      </c>
      <c r="Q33" s="20"/>
    </row>
    <row r="34" spans="1:17" x14ac:dyDescent="0.25">
      <c r="A34">
        <v>31</v>
      </c>
      <c r="B34" t="s">
        <v>7</v>
      </c>
      <c r="C34">
        <v>0</v>
      </c>
      <c r="D34" t="s">
        <v>9</v>
      </c>
      <c r="E34">
        <v>375.5</v>
      </c>
      <c r="F34">
        <v>722086.91012500005</v>
      </c>
      <c r="G34">
        <v>921165.62797100004</v>
      </c>
      <c r="H34">
        <f t="shared" si="1"/>
        <v>31.601112277524262</v>
      </c>
      <c r="I34">
        <v>375.5</v>
      </c>
      <c r="J34" s="2">
        <v>21</v>
      </c>
      <c r="K34" s="3">
        <v>0.32</v>
      </c>
      <c r="L34" s="7">
        <v>21</v>
      </c>
      <c r="M34" s="7"/>
      <c r="N34">
        <f t="shared" si="0"/>
        <v>31.6</v>
      </c>
      <c r="O34" s="6">
        <f t="shared" si="2"/>
        <v>375.31406400000003</v>
      </c>
      <c r="P34" s="6">
        <v>375.63406400000002</v>
      </c>
      <c r="Q34" s="20"/>
    </row>
    <row r="35" spans="1:17" x14ac:dyDescent="0.25">
      <c r="A35">
        <v>32</v>
      </c>
      <c r="B35" t="s">
        <v>7</v>
      </c>
      <c r="C35">
        <v>0</v>
      </c>
      <c r="D35" t="s">
        <v>9</v>
      </c>
      <c r="E35">
        <v>375.5</v>
      </c>
      <c r="F35">
        <v>722086.39165899996</v>
      </c>
      <c r="G35">
        <v>921164.77287300001</v>
      </c>
      <c r="H35">
        <f t="shared" si="1"/>
        <v>32.601112068967183</v>
      </c>
      <c r="I35">
        <v>375.5</v>
      </c>
      <c r="J35" s="2">
        <v>22</v>
      </c>
      <c r="K35" s="3">
        <v>0.35</v>
      </c>
      <c r="L35" s="7">
        <v>22</v>
      </c>
      <c r="M35" s="7"/>
      <c r="N35">
        <f t="shared" si="0"/>
        <v>32.6</v>
      </c>
      <c r="O35" s="6">
        <f t="shared" si="2"/>
        <v>375.284064</v>
      </c>
      <c r="P35" s="6">
        <v>375.63406400000002</v>
      </c>
      <c r="Q35" s="20"/>
    </row>
    <row r="36" spans="1:17" x14ac:dyDescent="0.25">
      <c r="A36">
        <v>33</v>
      </c>
      <c r="B36" t="s">
        <v>7</v>
      </c>
      <c r="C36">
        <v>0</v>
      </c>
      <c r="D36" t="s">
        <v>9</v>
      </c>
      <c r="E36">
        <v>375.5</v>
      </c>
      <c r="F36">
        <v>722085.87319299998</v>
      </c>
      <c r="G36">
        <v>921163.91777499998</v>
      </c>
      <c r="H36">
        <f t="shared" si="1"/>
        <v>33.601111860350443</v>
      </c>
      <c r="I36">
        <v>375.5</v>
      </c>
      <c r="J36" s="2">
        <v>23</v>
      </c>
      <c r="K36" s="3">
        <v>0.39</v>
      </c>
      <c r="L36" s="7">
        <v>23</v>
      </c>
      <c r="M36" s="7"/>
      <c r="N36">
        <f t="shared" si="0"/>
        <v>33.6</v>
      </c>
      <c r="O36" s="6">
        <f t="shared" si="2"/>
        <v>375.24406400000004</v>
      </c>
      <c r="P36" s="6">
        <v>375.63406400000002</v>
      </c>
      <c r="Q36" s="20"/>
    </row>
    <row r="37" spans="1:17" x14ac:dyDescent="0.25">
      <c r="A37">
        <v>34</v>
      </c>
      <c r="B37" t="s">
        <v>7</v>
      </c>
      <c r="C37">
        <v>0</v>
      </c>
      <c r="D37" t="s">
        <v>9</v>
      </c>
      <c r="E37">
        <v>375.5</v>
      </c>
      <c r="F37">
        <v>722085.354727</v>
      </c>
      <c r="G37">
        <v>921163.06267599994</v>
      </c>
      <c r="H37">
        <f t="shared" si="1"/>
        <v>34.601112506841346</v>
      </c>
      <c r="I37">
        <v>375.5</v>
      </c>
      <c r="J37" s="2">
        <v>24</v>
      </c>
      <c r="K37" s="3">
        <v>0.46</v>
      </c>
      <c r="L37" s="7">
        <v>24</v>
      </c>
      <c r="M37" s="7"/>
      <c r="N37">
        <f t="shared" si="0"/>
        <v>34.6</v>
      </c>
      <c r="O37" s="6">
        <f t="shared" si="2"/>
        <v>375.17406400000004</v>
      </c>
      <c r="P37" s="6">
        <v>375.63406400000002</v>
      </c>
      <c r="Q37" s="20"/>
    </row>
    <row r="38" spans="1:17" x14ac:dyDescent="0.25">
      <c r="A38">
        <v>35</v>
      </c>
      <c r="B38" t="s">
        <v>7</v>
      </c>
      <c r="C38">
        <v>0</v>
      </c>
      <c r="D38" t="s">
        <v>9</v>
      </c>
      <c r="E38">
        <v>375.5</v>
      </c>
      <c r="F38">
        <v>722084.83626100002</v>
      </c>
      <c r="G38">
        <v>921162.20757800003</v>
      </c>
      <c r="H38">
        <f t="shared" si="1"/>
        <v>35.60111229812621</v>
      </c>
      <c r="I38">
        <v>375.5</v>
      </c>
      <c r="J38" s="2">
        <v>25</v>
      </c>
      <c r="K38" s="5">
        <v>0.52</v>
      </c>
      <c r="L38" s="7">
        <v>25</v>
      </c>
      <c r="M38" s="7"/>
      <c r="N38">
        <f t="shared" si="0"/>
        <v>35.6</v>
      </c>
      <c r="O38" s="6">
        <f t="shared" si="2"/>
        <v>375.11406400000004</v>
      </c>
      <c r="P38" s="6">
        <v>375.63406400000002</v>
      </c>
      <c r="Q38" s="20"/>
    </row>
    <row r="39" spans="1:17" x14ac:dyDescent="0.25">
      <c r="A39">
        <v>36</v>
      </c>
      <c r="B39" t="s">
        <v>7</v>
      </c>
      <c r="C39">
        <v>0</v>
      </c>
      <c r="D39" t="s">
        <v>9</v>
      </c>
      <c r="E39">
        <v>375.5</v>
      </c>
      <c r="F39">
        <v>722084.31779600005</v>
      </c>
      <c r="G39">
        <v>921161.35248</v>
      </c>
      <c r="H39">
        <f t="shared" si="1"/>
        <v>36.601111571044747</v>
      </c>
      <c r="I39">
        <v>375.5</v>
      </c>
      <c r="J39" s="2">
        <v>26</v>
      </c>
      <c r="K39" s="3">
        <v>0.62</v>
      </c>
      <c r="L39" s="7">
        <v>26</v>
      </c>
      <c r="M39" s="7"/>
      <c r="N39">
        <f t="shared" si="0"/>
        <v>36.6</v>
      </c>
      <c r="O39" s="6">
        <f t="shared" si="2"/>
        <v>375.01406400000002</v>
      </c>
      <c r="P39" s="6">
        <v>375.63406400000002</v>
      </c>
      <c r="Q39" s="20"/>
    </row>
    <row r="40" spans="1:17" x14ac:dyDescent="0.25">
      <c r="A40">
        <v>37</v>
      </c>
      <c r="B40" t="s">
        <v>7</v>
      </c>
      <c r="C40">
        <v>0</v>
      </c>
      <c r="D40" t="s">
        <v>9</v>
      </c>
      <c r="E40">
        <v>375.5</v>
      </c>
      <c r="F40">
        <v>722083.79932999995</v>
      </c>
      <c r="G40">
        <v>921160.49738099996</v>
      </c>
      <c r="H40">
        <f t="shared" si="1"/>
        <v>37.601112217597297</v>
      </c>
      <c r="I40">
        <v>375.5</v>
      </c>
      <c r="J40" s="2">
        <v>27</v>
      </c>
      <c r="K40" s="3">
        <v>0.68</v>
      </c>
      <c r="L40" s="7">
        <v>27</v>
      </c>
      <c r="M40" s="7"/>
      <c r="N40">
        <f t="shared" si="0"/>
        <v>37.6</v>
      </c>
      <c r="O40" s="6">
        <f t="shared" si="2"/>
        <v>374.95406400000002</v>
      </c>
      <c r="P40" s="6">
        <v>375.63406400000002</v>
      </c>
      <c r="Q40" s="20"/>
    </row>
    <row r="41" spans="1:17" x14ac:dyDescent="0.25">
      <c r="A41">
        <v>38</v>
      </c>
      <c r="B41" t="s">
        <v>7</v>
      </c>
      <c r="C41">
        <v>0</v>
      </c>
      <c r="D41" t="s">
        <v>9</v>
      </c>
      <c r="E41">
        <v>375.52096599999999</v>
      </c>
      <c r="F41">
        <v>722083.28086399997</v>
      </c>
      <c r="G41">
        <v>921159.64228300005</v>
      </c>
      <c r="H41">
        <f t="shared" si="1"/>
        <v>38.601112008883504</v>
      </c>
      <c r="I41">
        <v>375.52096599999999</v>
      </c>
      <c r="J41" s="2">
        <v>28</v>
      </c>
      <c r="K41" s="3">
        <v>0.74</v>
      </c>
      <c r="L41" s="7">
        <v>28</v>
      </c>
      <c r="M41" s="7"/>
      <c r="N41">
        <f t="shared" si="0"/>
        <v>38.6</v>
      </c>
      <c r="O41" s="6">
        <f t="shared" si="2"/>
        <v>374.89406400000001</v>
      </c>
      <c r="P41" s="6">
        <v>375.63406400000002</v>
      </c>
      <c r="Q41" s="20"/>
    </row>
    <row r="42" spans="1:17" x14ac:dyDescent="0.25">
      <c r="A42">
        <v>39</v>
      </c>
      <c r="B42" t="s">
        <v>7</v>
      </c>
      <c r="C42">
        <v>0</v>
      </c>
      <c r="D42" t="s">
        <v>9</v>
      </c>
      <c r="E42">
        <v>375.52096599999999</v>
      </c>
      <c r="F42">
        <v>722082.76239799999</v>
      </c>
      <c r="G42">
        <v>921158.78718500002</v>
      </c>
      <c r="H42">
        <f t="shared" si="1"/>
        <v>39.601111800269678</v>
      </c>
      <c r="I42">
        <v>375.52096599999999</v>
      </c>
      <c r="J42" s="2">
        <v>29</v>
      </c>
      <c r="K42" s="3">
        <v>0.81</v>
      </c>
      <c r="L42" s="7">
        <v>29</v>
      </c>
      <c r="M42" s="7"/>
      <c r="N42">
        <f t="shared" si="0"/>
        <v>39.6</v>
      </c>
      <c r="O42" s="6">
        <f t="shared" si="2"/>
        <v>374.82406400000002</v>
      </c>
      <c r="P42" s="6">
        <v>375.63406400000002</v>
      </c>
      <c r="Q42" s="20"/>
    </row>
    <row r="43" spans="1:17" x14ac:dyDescent="0.25">
      <c r="A43">
        <v>40</v>
      </c>
      <c r="B43" t="s">
        <v>7</v>
      </c>
      <c r="C43">
        <v>0</v>
      </c>
      <c r="D43" t="s">
        <v>9</v>
      </c>
      <c r="E43">
        <v>375.52096599999999</v>
      </c>
      <c r="F43">
        <v>722082.24393200001</v>
      </c>
      <c r="G43">
        <v>921157.93208699999</v>
      </c>
      <c r="H43">
        <f t="shared" si="1"/>
        <v>40.601111591656256</v>
      </c>
      <c r="I43">
        <v>375.52096599999999</v>
      </c>
      <c r="J43" s="2">
        <v>30</v>
      </c>
      <c r="K43" s="3">
        <v>0.83</v>
      </c>
      <c r="L43" s="7">
        <v>30</v>
      </c>
      <c r="M43" s="7"/>
      <c r="N43">
        <f t="shared" si="0"/>
        <v>40.6</v>
      </c>
      <c r="O43" s="6">
        <f t="shared" si="2"/>
        <v>374.80406400000004</v>
      </c>
      <c r="P43" s="6">
        <v>375.63406400000002</v>
      </c>
      <c r="Q43" s="20"/>
    </row>
    <row r="44" spans="1:17" x14ac:dyDescent="0.25">
      <c r="A44">
        <v>41</v>
      </c>
      <c r="B44" t="s">
        <v>7</v>
      </c>
      <c r="C44">
        <v>0</v>
      </c>
      <c r="D44" t="s">
        <v>9</v>
      </c>
      <c r="E44">
        <v>375.63406400000002</v>
      </c>
      <c r="F44">
        <v>722081.72546600003</v>
      </c>
      <c r="G44">
        <v>921157.07698799996</v>
      </c>
      <c r="H44">
        <f t="shared" si="1"/>
        <v>41.601112238149852</v>
      </c>
      <c r="I44">
        <v>375.63406400000002</v>
      </c>
      <c r="J44" s="2">
        <v>31</v>
      </c>
      <c r="K44" s="3">
        <v>0.87</v>
      </c>
      <c r="L44" s="7">
        <v>31</v>
      </c>
      <c r="M44" s="7"/>
      <c r="N44">
        <f t="shared" si="0"/>
        <v>41.6</v>
      </c>
      <c r="O44" s="6">
        <f t="shared" si="2"/>
        <v>374.76406400000002</v>
      </c>
      <c r="P44" s="6">
        <v>375.63406400000002</v>
      </c>
      <c r="Q44" s="20"/>
    </row>
    <row r="45" spans="1:17" x14ac:dyDescent="0.25">
      <c r="A45">
        <v>42</v>
      </c>
      <c r="B45" t="s">
        <v>7</v>
      </c>
      <c r="C45">
        <v>0</v>
      </c>
      <c r="D45" t="s">
        <v>9</v>
      </c>
      <c r="E45">
        <v>375.63406400000002</v>
      </c>
      <c r="F45">
        <v>722081.20700000005</v>
      </c>
      <c r="G45">
        <v>921156.22189000004</v>
      </c>
      <c r="H45">
        <f t="shared" si="1"/>
        <v>42.601112029437544</v>
      </c>
      <c r="I45">
        <v>375.63406400000002</v>
      </c>
      <c r="J45" s="2">
        <v>32</v>
      </c>
      <c r="K45" s="3">
        <v>0.92</v>
      </c>
      <c r="L45" s="7">
        <v>32</v>
      </c>
      <c r="M45" s="7"/>
      <c r="N45">
        <f t="shared" si="0"/>
        <v>42.6</v>
      </c>
      <c r="O45" s="6">
        <f t="shared" si="2"/>
        <v>374.71406400000001</v>
      </c>
      <c r="P45" s="6">
        <v>375.63406400000002</v>
      </c>
      <c r="Q45" s="20"/>
    </row>
    <row r="46" spans="1:17" x14ac:dyDescent="0.25">
      <c r="A46" s="1">
        <v>55</v>
      </c>
      <c r="B46" s="1" t="s">
        <v>7</v>
      </c>
      <c r="C46" s="1">
        <v>0</v>
      </c>
      <c r="D46" s="1" t="s">
        <v>12</v>
      </c>
      <c r="E46" s="1">
        <v>375.63406400000002</v>
      </c>
      <c r="J46" s="2">
        <v>33</v>
      </c>
      <c r="K46" s="3">
        <v>1.01</v>
      </c>
      <c r="L46" s="7">
        <v>33</v>
      </c>
      <c r="M46" s="7"/>
      <c r="N46">
        <f t="shared" si="0"/>
        <v>43.6</v>
      </c>
      <c r="O46" s="6">
        <f t="shared" si="2"/>
        <v>374.62406400000003</v>
      </c>
      <c r="P46" s="6">
        <v>375.63406400000002</v>
      </c>
      <c r="Q46" s="20"/>
    </row>
    <row r="47" spans="1:17" x14ac:dyDescent="0.25">
      <c r="A47">
        <v>43</v>
      </c>
      <c r="B47" t="s">
        <v>7</v>
      </c>
      <c r="C47">
        <v>0</v>
      </c>
      <c r="D47" t="s">
        <v>10</v>
      </c>
      <c r="E47">
        <v>376.196686</v>
      </c>
      <c r="J47" s="2">
        <v>34</v>
      </c>
      <c r="K47" s="3">
        <v>1.04</v>
      </c>
      <c r="L47" s="7">
        <v>34</v>
      </c>
      <c r="M47" s="7"/>
      <c r="N47">
        <f t="shared" si="0"/>
        <v>44.6</v>
      </c>
      <c r="O47" s="6">
        <f t="shared" si="2"/>
        <v>374.594064</v>
      </c>
      <c r="P47" s="6">
        <v>375.63406400000002</v>
      </c>
      <c r="Q47" s="20"/>
    </row>
    <row r="48" spans="1:17" x14ac:dyDescent="0.25">
      <c r="A48">
        <v>44</v>
      </c>
      <c r="B48" t="s">
        <v>7</v>
      </c>
      <c r="C48">
        <v>0</v>
      </c>
      <c r="D48" t="s">
        <v>10</v>
      </c>
      <c r="E48">
        <v>376.196686</v>
      </c>
      <c r="J48" s="2">
        <v>35</v>
      </c>
      <c r="K48" s="3">
        <v>1.03</v>
      </c>
      <c r="L48" s="7">
        <v>35</v>
      </c>
      <c r="M48" s="7"/>
      <c r="N48">
        <f t="shared" si="0"/>
        <v>45.6</v>
      </c>
      <c r="O48" s="6">
        <f t="shared" si="2"/>
        <v>374.60406400000005</v>
      </c>
      <c r="P48" s="6">
        <v>375.63406400000002</v>
      </c>
      <c r="Q48" s="20"/>
    </row>
    <row r="49" spans="1:17" x14ac:dyDescent="0.25">
      <c r="A49">
        <v>45</v>
      </c>
      <c r="B49" t="s">
        <v>7</v>
      </c>
      <c r="C49">
        <v>0</v>
      </c>
      <c r="D49" t="s">
        <v>10</v>
      </c>
      <c r="E49">
        <v>376.196686</v>
      </c>
      <c r="J49" s="2">
        <v>36</v>
      </c>
      <c r="K49" s="3">
        <v>0.95</v>
      </c>
      <c r="L49" s="7">
        <v>36</v>
      </c>
      <c r="M49" s="7"/>
      <c r="N49">
        <f t="shared" si="0"/>
        <v>46.6</v>
      </c>
      <c r="O49" s="6">
        <f t="shared" si="2"/>
        <v>374.68406400000003</v>
      </c>
      <c r="P49" s="6">
        <v>375.63406400000002</v>
      </c>
      <c r="Q49" s="20"/>
    </row>
    <row r="50" spans="1:17" x14ac:dyDescent="0.25">
      <c r="A50">
        <v>46</v>
      </c>
      <c r="B50" t="s">
        <v>7</v>
      </c>
      <c r="C50">
        <v>0</v>
      </c>
      <c r="D50" t="s">
        <v>10</v>
      </c>
      <c r="E50">
        <v>376.196686</v>
      </c>
      <c r="J50" s="2">
        <v>37</v>
      </c>
      <c r="K50" s="3">
        <v>0.86</v>
      </c>
      <c r="L50" s="7">
        <v>37</v>
      </c>
      <c r="M50" s="7"/>
      <c r="N50">
        <f t="shared" si="0"/>
        <v>47.6</v>
      </c>
      <c r="O50" s="6">
        <f t="shared" si="2"/>
        <v>374.77406400000001</v>
      </c>
      <c r="P50" s="6">
        <v>375.63406400000002</v>
      </c>
      <c r="Q50" s="20"/>
    </row>
    <row r="51" spans="1:17" x14ac:dyDescent="0.25">
      <c r="A51">
        <v>47</v>
      </c>
      <c r="B51" t="s">
        <v>7</v>
      </c>
      <c r="C51">
        <v>0</v>
      </c>
      <c r="D51" t="s">
        <v>10</v>
      </c>
      <c r="E51">
        <v>376.196686</v>
      </c>
      <c r="J51" s="2">
        <v>38</v>
      </c>
      <c r="K51" s="3">
        <v>0.32</v>
      </c>
      <c r="L51" s="7">
        <v>38</v>
      </c>
      <c r="M51" s="7"/>
      <c r="N51">
        <f t="shared" si="0"/>
        <v>48.6</v>
      </c>
      <c r="O51" s="6">
        <f t="shared" si="2"/>
        <v>375.31406400000003</v>
      </c>
      <c r="P51" s="6">
        <v>375.63406400000002</v>
      </c>
      <c r="Q51" s="20"/>
    </row>
    <row r="52" spans="1:17" x14ac:dyDescent="0.25">
      <c r="A52">
        <v>48</v>
      </c>
      <c r="B52" t="s">
        <v>7</v>
      </c>
      <c r="C52">
        <v>0</v>
      </c>
      <c r="D52" t="s">
        <v>10</v>
      </c>
      <c r="E52">
        <v>376.196686</v>
      </c>
      <c r="J52" s="2">
        <v>39</v>
      </c>
      <c r="K52" s="3">
        <v>0.28000000000000003</v>
      </c>
      <c r="L52" s="7">
        <v>39</v>
      </c>
      <c r="M52" s="7"/>
      <c r="N52">
        <f t="shared" si="0"/>
        <v>49.6</v>
      </c>
      <c r="O52" s="6">
        <f t="shared" si="2"/>
        <v>375.35406400000005</v>
      </c>
      <c r="P52" s="6">
        <v>375.63406400000002</v>
      </c>
      <c r="Q52" s="20"/>
    </row>
    <row r="53" spans="1:17" x14ac:dyDescent="0.25">
      <c r="A53">
        <v>49</v>
      </c>
      <c r="B53" t="s">
        <v>7</v>
      </c>
      <c r="C53">
        <v>0</v>
      </c>
      <c r="D53" t="s">
        <v>10</v>
      </c>
      <c r="E53">
        <v>377.40631100000002</v>
      </c>
      <c r="J53" s="2">
        <v>40</v>
      </c>
      <c r="K53" s="3">
        <v>0.27</v>
      </c>
      <c r="L53" s="7">
        <v>40</v>
      </c>
      <c r="M53" s="7"/>
      <c r="N53">
        <f t="shared" si="0"/>
        <v>50.6</v>
      </c>
      <c r="O53" s="6">
        <f t="shared" si="2"/>
        <v>375.36406400000004</v>
      </c>
      <c r="P53" s="6">
        <v>375.63406400000002</v>
      </c>
      <c r="Q53" s="20"/>
    </row>
    <row r="54" spans="1:17" x14ac:dyDescent="0.25">
      <c r="A54">
        <v>50</v>
      </c>
      <c r="B54" t="s">
        <v>7</v>
      </c>
      <c r="C54">
        <v>0</v>
      </c>
      <c r="D54" t="s">
        <v>10</v>
      </c>
      <c r="E54">
        <v>378.16290300000003</v>
      </c>
      <c r="J54" s="2">
        <v>41</v>
      </c>
      <c r="K54" s="3">
        <v>0.25</v>
      </c>
      <c r="L54" s="7">
        <v>41</v>
      </c>
      <c r="M54" s="7"/>
      <c r="N54">
        <f t="shared" si="0"/>
        <v>51.6</v>
      </c>
      <c r="O54" s="6">
        <f t="shared" si="2"/>
        <v>375.38406400000002</v>
      </c>
      <c r="P54" s="6">
        <v>375.63406400000002</v>
      </c>
      <c r="Q54" s="20"/>
    </row>
    <row r="55" spans="1:17" x14ac:dyDescent="0.25">
      <c r="A55">
        <v>51</v>
      </c>
      <c r="B55" t="s">
        <v>7</v>
      </c>
      <c r="C55">
        <v>0</v>
      </c>
      <c r="D55" t="s">
        <v>10</v>
      </c>
      <c r="E55">
        <v>378.16290300000003</v>
      </c>
      <c r="J55" s="2">
        <v>42</v>
      </c>
      <c r="K55" s="3">
        <v>0.23</v>
      </c>
      <c r="L55" s="7">
        <v>42</v>
      </c>
      <c r="M55" s="7"/>
      <c r="N55">
        <f t="shared" si="0"/>
        <v>52.6</v>
      </c>
      <c r="O55" s="6">
        <f t="shared" si="2"/>
        <v>375.40406400000001</v>
      </c>
      <c r="P55" s="6">
        <v>375.63406400000002</v>
      </c>
      <c r="Q55" s="20"/>
    </row>
    <row r="56" spans="1:17" x14ac:dyDescent="0.25">
      <c r="A56">
        <v>52</v>
      </c>
      <c r="B56" t="s">
        <v>7</v>
      </c>
      <c r="C56">
        <v>0</v>
      </c>
      <c r="D56" t="s">
        <v>10</v>
      </c>
      <c r="E56">
        <v>378.16290300000003</v>
      </c>
      <c r="J56" s="4">
        <v>42.38</v>
      </c>
      <c r="K56" s="5">
        <v>0.09</v>
      </c>
      <c r="L56" s="4">
        <v>42.38</v>
      </c>
      <c r="M56" s="4"/>
      <c r="N56" s="21">
        <f t="shared" si="0"/>
        <v>52.980000000000004</v>
      </c>
      <c r="O56" s="6">
        <f>$I$57-K56</f>
        <v>375.54406400000005</v>
      </c>
      <c r="P56" s="6">
        <v>375.63406400000002</v>
      </c>
      <c r="Q56" s="20"/>
    </row>
    <row r="57" spans="1:17" x14ac:dyDescent="0.25">
      <c r="A57">
        <v>53</v>
      </c>
      <c r="B57" t="s">
        <v>7</v>
      </c>
      <c r="C57">
        <v>0</v>
      </c>
      <c r="D57" t="s">
        <v>10</v>
      </c>
      <c r="E57">
        <v>378.16290300000003</v>
      </c>
      <c r="F57" s="1">
        <v>722080.89950099995</v>
      </c>
      <c r="G57" s="1">
        <v>921155.71473500005</v>
      </c>
      <c r="H57" s="1">
        <f t="shared" si="1"/>
        <v>43.19420715594557</v>
      </c>
      <c r="I57">
        <v>375.63406400000002</v>
      </c>
      <c r="J57">
        <v>42.963095126508023</v>
      </c>
      <c r="L57">
        <v>42.963095126508023</v>
      </c>
      <c r="N57" s="22">
        <f t="shared" si="0"/>
        <v>53.563095126508024</v>
      </c>
      <c r="O57" s="6">
        <f>$I$57-K57</f>
        <v>375.63406400000002</v>
      </c>
      <c r="P57" s="6">
        <v>375.63406400000002</v>
      </c>
      <c r="Q57" s="20"/>
    </row>
    <row r="58" spans="1:17" x14ac:dyDescent="0.25">
      <c r="F58">
        <v>722080.38101999997</v>
      </c>
      <c r="G58">
        <v>921154.85964599997</v>
      </c>
      <c r="H58">
        <f t="shared" si="1"/>
        <v>44.194207028421822</v>
      </c>
      <c r="I58">
        <v>376.196686</v>
      </c>
      <c r="J58">
        <f>J57+1</f>
        <v>43.963095126508023</v>
      </c>
      <c r="L58">
        <f>L57+1</f>
        <v>43.963095126508023</v>
      </c>
      <c r="N58">
        <f t="shared" si="0"/>
        <v>54.563095126508024</v>
      </c>
      <c r="O58">
        <v>376.196686</v>
      </c>
      <c r="Q58" s="20"/>
    </row>
    <row r="59" spans="1:17" x14ac:dyDescent="0.25">
      <c r="F59">
        <v>722079.86253899999</v>
      </c>
      <c r="G59">
        <v>921154.00455700001</v>
      </c>
      <c r="H59">
        <f t="shared" si="1"/>
        <v>45.194206900808204</v>
      </c>
      <c r="I59">
        <v>376.196686</v>
      </c>
      <c r="J59">
        <f t="shared" ref="J59:L68" si="3">J58+1</f>
        <v>44.963095126508023</v>
      </c>
      <c r="L59">
        <f t="shared" si="3"/>
        <v>44.963095126508023</v>
      </c>
      <c r="N59">
        <f t="shared" si="0"/>
        <v>55.563095126508024</v>
      </c>
      <c r="O59">
        <v>376.196686</v>
      </c>
      <c r="Q59" s="20"/>
    </row>
    <row r="60" spans="1:17" x14ac:dyDescent="0.25">
      <c r="F60">
        <v>722079.34405900002</v>
      </c>
      <c r="G60">
        <v>921153.14946700004</v>
      </c>
      <c r="H60">
        <f t="shared" si="1"/>
        <v>46.19420710984145</v>
      </c>
      <c r="I60">
        <v>376.196686</v>
      </c>
      <c r="J60">
        <f t="shared" si="3"/>
        <v>45.963095126508023</v>
      </c>
      <c r="L60">
        <f t="shared" si="3"/>
        <v>45.963095126508023</v>
      </c>
      <c r="N60">
        <f t="shared" si="0"/>
        <v>56.563095126508024</v>
      </c>
      <c r="O60">
        <v>376.196686</v>
      </c>
      <c r="Q60" s="20"/>
    </row>
    <row r="61" spans="1:17" x14ac:dyDescent="0.25">
      <c r="F61">
        <v>722078.82557800005</v>
      </c>
      <c r="G61">
        <v>921152.29437799996</v>
      </c>
      <c r="H61">
        <f t="shared" si="1"/>
        <v>47.194206982344333</v>
      </c>
      <c r="I61">
        <v>376.196686</v>
      </c>
      <c r="J61">
        <f t="shared" si="3"/>
        <v>46.963095126508023</v>
      </c>
      <c r="L61">
        <f t="shared" si="3"/>
        <v>46.963095126508023</v>
      </c>
      <c r="N61">
        <f t="shared" si="0"/>
        <v>57.563095126508024</v>
      </c>
      <c r="O61">
        <v>376.196686</v>
      </c>
      <c r="Q61" s="20"/>
    </row>
    <row r="62" spans="1:17" x14ac:dyDescent="0.25">
      <c r="F62">
        <v>722078.30709699995</v>
      </c>
      <c r="G62">
        <v>921151.439289</v>
      </c>
      <c r="H62">
        <f t="shared" si="1"/>
        <v>48.194206854816009</v>
      </c>
      <c r="I62">
        <v>376.196686</v>
      </c>
      <c r="J62">
        <f t="shared" si="3"/>
        <v>47.963095126508023</v>
      </c>
      <c r="L62">
        <f t="shared" si="3"/>
        <v>47.963095126508023</v>
      </c>
      <c r="N62">
        <f t="shared" si="0"/>
        <v>58.563095126508024</v>
      </c>
      <c r="O62">
        <v>376.196686</v>
      </c>
      <c r="Q62" s="20"/>
    </row>
    <row r="63" spans="1:17" x14ac:dyDescent="0.25">
      <c r="F63">
        <v>722077.78861599998</v>
      </c>
      <c r="G63">
        <v>921150.58420000004</v>
      </c>
      <c r="H63">
        <f t="shared" si="1"/>
        <v>49.194206727234814</v>
      </c>
      <c r="I63">
        <v>376.196686</v>
      </c>
      <c r="J63">
        <f t="shared" si="3"/>
        <v>48.963095126508023</v>
      </c>
      <c r="L63">
        <f t="shared" si="3"/>
        <v>48.963095126508023</v>
      </c>
      <c r="N63">
        <f t="shared" si="0"/>
        <v>59.563095126508024</v>
      </c>
      <c r="O63">
        <v>376.196686</v>
      </c>
      <c r="Q63" s="20"/>
    </row>
    <row r="64" spans="1:17" x14ac:dyDescent="0.25">
      <c r="F64">
        <v>722077.27013600001</v>
      </c>
      <c r="G64">
        <v>921149.72910999996</v>
      </c>
      <c r="H64">
        <f t="shared" si="1"/>
        <v>50.194206936395886</v>
      </c>
      <c r="I64">
        <v>377.40631100000002</v>
      </c>
      <c r="J64">
        <f t="shared" si="3"/>
        <v>49.963095126508023</v>
      </c>
      <c r="L64">
        <f t="shared" si="3"/>
        <v>49.963095126508023</v>
      </c>
      <c r="N64">
        <f t="shared" si="0"/>
        <v>60.563095126508024</v>
      </c>
      <c r="O64">
        <v>377.40631100000002</v>
      </c>
      <c r="Q64" s="20"/>
    </row>
    <row r="65" spans="6:33" x14ac:dyDescent="0.25">
      <c r="F65">
        <v>722076.75165500003</v>
      </c>
      <c r="G65">
        <v>921148.874021</v>
      </c>
      <c r="H65">
        <f t="shared" si="1"/>
        <v>51.194206808827872</v>
      </c>
      <c r="I65">
        <v>378.16290300000003</v>
      </c>
      <c r="J65">
        <f t="shared" si="3"/>
        <v>50.963095126508023</v>
      </c>
      <c r="L65">
        <f t="shared" si="3"/>
        <v>50.963095126508023</v>
      </c>
      <c r="N65">
        <f t="shared" si="0"/>
        <v>61.563095126508024</v>
      </c>
      <c r="O65">
        <v>378.16290300000003</v>
      </c>
      <c r="Q65" s="20"/>
    </row>
    <row r="66" spans="6:33" x14ac:dyDescent="0.25">
      <c r="F66">
        <v>722076.23317400005</v>
      </c>
      <c r="G66">
        <v>921148.01893200004</v>
      </c>
      <c r="H66">
        <f t="shared" si="1"/>
        <v>52.194206681266124</v>
      </c>
      <c r="I66">
        <v>378.16290300000003</v>
      </c>
      <c r="J66">
        <f t="shared" si="3"/>
        <v>51.963095126508023</v>
      </c>
      <c r="L66">
        <f t="shared" si="3"/>
        <v>51.963095126508023</v>
      </c>
      <c r="N66">
        <f t="shared" si="0"/>
        <v>62.563095126508024</v>
      </c>
      <c r="O66">
        <v>378.16290300000003</v>
      </c>
      <c r="Q66" s="20"/>
    </row>
    <row r="67" spans="6:33" x14ac:dyDescent="0.25">
      <c r="F67">
        <v>722075.71469299996</v>
      </c>
      <c r="G67">
        <v>921147.16384199995</v>
      </c>
      <c r="H67">
        <f t="shared" si="1"/>
        <v>53.194207408974755</v>
      </c>
      <c r="I67">
        <v>378.16290300000003</v>
      </c>
      <c r="J67">
        <f t="shared" si="3"/>
        <v>52.963095126508023</v>
      </c>
      <c r="L67">
        <f t="shared" si="3"/>
        <v>52.963095126508023</v>
      </c>
      <c r="N67">
        <f t="shared" ref="N67:N68" si="4">L67+10.6</f>
        <v>63.563095126508024</v>
      </c>
      <c r="O67">
        <v>378.16290300000003</v>
      </c>
      <c r="Q67" s="20"/>
    </row>
    <row r="68" spans="6:33" x14ac:dyDescent="0.25">
      <c r="F68">
        <v>722075.19621299999</v>
      </c>
      <c r="G68">
        <v>921146.30875299999</v>
      </c>
      <c r="H68">
        <f t="shared" ref="H68" si="5">SQRT(((F68-$F$2)^2+(G68-$G$2)^2))</f>
        <v>54.194206762953804</v>
      </c>
      <c r="I68">
        <v>378.16290300000003</v>
      </c>
      <c r="J68">
        <f t="shared" si="3"/>
        <v>53.963095126508023</v>
      </c>
      <c r="L68">
        <f t="shared" si="3"/>
        <v>53.963095126508023</v>
      </c>
      <c r="N68">
        <f t="shared" si="4"/>
        <v>64.563095126508017</v>
      </c>
      <c r="O68">
        <v>378.16290300000003</v>
      </c>
      <c r="Q68" s="20"/>
    </row>
    <row r="69" spans="6:33" x14ac:dyDescent="0.25">
      <c r="Q69" s="20">
        <v>373.93149900000003</v>
      </c>
    </row>
    <row r="71" spans="6:33" x14ac:dyDescent="0.25">
      <c r="U71" s="8" t="s">
        <v>15</v>
      </c>
      <c r="V71" s="14"/>
      <c r="AA71" s="13"/>
    </row>
    <row r="72" spans="6:33" x14ac:dyDescent="0.25">
      <c r="U72" s="9" t="s">
        <v>16</v>
      </c>
      <c r="V72" s="10">
        <v>0.44930555555555557</v>
      </c>
    </row>
    <row r="73" spans="6:33" x14ac:dyDescent="0.25">
      <c r="U73" s="11" t="s">
        <v>17</v>
      </c>
      <c r="V73" s="12">
        <v>1.559315</v>
      </c>
    </row>
    <row r="75" spans="6:33" ht="45" x14ac:dyDescent="0.25">
      <c r="U75" s="17" t="s">
        <v>20</v>
      </c>
      <c r="V75" s="20">
        <f>V76-V73</f>
        <v>374.074749</v>
      </c>
      <c r="X75" s="70" t="s">
        <v>25</v>
      </c>
      <c r="Y75" s="71"/>
      <c r="Z75" s="71"/>
      <c r="AA75" s="72"/>
      <c r="AB75" s="73" t="s">
        <v>27</v>
      </c>
      <c r="AC75" s="73"/>
      <c r="AD75" s="31"/>
    </row>
    <row r="76" spans="6:33" ht="36" customHeight="1" x14ac:dyDescent="0.25">
      <c r="U76" s="17" t="s">
        <v>19</v>
      </c>
      <c r="V76" s="20">
        <v>375.63406400000002</v>
      </c>
      <c r="W76" s="38" t="s">
        <v>35</v>
      </c>
      <c r="X76" s="74" t="s">
        <v>24</v>
      </c>
      <c r="Y76" s="75"/>
      <c r="Z76" s="74" t="s">
        <v>23</v>
      </c>
      <c r="AA76" s="75"/>
      <c r="AB76" s="34">
        <v>0.45624999999999999</v>
      </c>
      <c r="AC76" s="34"/>
      <c r="AD76" s="32"/>
      <c r="AE76" s="27" t="s">
        <v>28</v>
      </c>
      <c r="AF76" s="23">
        <v>9.8000000000000004E-2</v>
      </c>
      <c r="AG76">
        <f>SQRT(AF76)</f>
        <v>0.31304951684997057</v>
      </c>
    </row>
    <row r="77" spans="6:33" x14ac:dyDescent="0.25">
      <c r="U77" s="18" t="s">
        <v>18</v>
      </c>
      <c r="V77" s="35">
        <v>0.55200000000000005</v>
      </c>
      <c r="W77" s="39">
        <f>(ABS($AB$77-$Z$77)/AB77)*100</f>
        <v>7.4270376021532245</v>
      </c>
      <c r="X77" s="76">
        <f>_xll.ChannelArea($N$2:$N$68,$O$2:$O$68,$V$76)</f>
        <v>15.228839280692881</v>
      </c>
      <c r="Y77" s="76"/>
      <c r="Z77" s="77">
        <f>X77*V77</f>
        <v>8.4063192829424711</v>
      </c>
      <c r="AA77" s="77"/>
      <c r="AB77" s="78">
        <v>9.0807500000000001</v>
      </c>
      <c r="AC77" s="78"/>
      <c r="AD77" s="33"/>
      <c r="AE77" s="27" t="s">
        <v>29</v>
      </c>
      <c r="AF77" s="28">
        <f>X77</f>
        <v>15.228839280692881</v>
      </c>
    </row>
    <row r="78" spans="6:33" x14ac:dyDescent="0.25">
      <c r="U78" s="26" t="s">
        <v>26</v>
      </c>
      <c r="V78" s="36">
        <v>0.4</v>
      </c>
      <c r="W78" s="39">
        <f>(ABS(Z79-AB79)/AB79)*100</f>
        <v>32.918143189966102</v>
      </c>
      <c r="X78" s="76"/>
      <c r="Y78" s="76"/>
      <c r="Z78" s="77"/>
      <c r="AA78" s="77"/>
      <c r="AB78" s="79"/>
      <c r="AC78" s="79"/>
      <c r="AD78" s="33"/>
      <c r="AE78" s="27" t="s">
        <v>30</v>
      </c>
      <c r="AF78" s="23">
        <f>_xll.WettedPerimeter(N2:N68,O2:O68,P13)</f>
        <v>30.731261208303504</v>
      </c>
    </row>
    <row r="79" spans="6:33" ht="30" customHeight="1" x14ac:dyDescent="0.25">
      <c r="X79" s="76"/>
      <c r="Y79" s="76"/>
      <c r="Z79" s="80">
        <f>X77*V78</f>
        <v>6.0915357122771532</v>
      </c>
      <c r="AA79" s="80"/>
      <c r="AB79" s="81">
        <f>AVERAGE(AB77:AC78)</f>
        <v>9.0807500000000001</v>
      </c>
      <c r="AC79" s="82"/>
      <c r="AD79" s="33"/>
      <c r="AE79" s="27" t="s">
        <v>31</v>
      </c>
      <c r="AF79" s="23">
        <v>0.01</v>
      </c>
      <c r="AG79">
        <f>(AF77/AF78)^2/3</f>
        <v>8.1856200807900126E-2</v>
      </c>
    </row>
    <row r="80" spans="6:33" x14ac:dyDescent="0.25">
      <c r="AE80" s="29" t="s">
        <v>33</v>
      </c>
      <c r="AF80">
        <f>((AF77/AF78)^2/3)*(AF76^1/2)/AF79</f>
        <v>0.40109538395871064</v>
      </c>
    </row>
    <row r="81" spans="22:33" x14ac:dyDescent="0.25">
      <c r="V81" s="37">
        <v>9.0807500000000001</v>
      </c>
      <c r="AE81" s="29" t="s">
        <v>34</v>
      </c>
      <c r="AF81">
        <f>AF80*X77</f>
        <v>6.1082171385350055</v>
      </c>
    </row>
    <row r="82" spans="22:33" x14ac:dyDescent="0.25">
      <c r="AG82">
        <f>AF77/AF78</f>
        <v>0.49554878914563033</v>
      </c>
    </row>
  </sheetData>
  <mergeCells count="10">
    <mergeCell ref="X75:AA75"/>
    <mergeCell ref="AB75:AC75"/>
    <mergeCell ref="X76:Y76"/>
    <mergeCell ref="Z76:AA76"/>
    <mergeCell ref="X77:Y79"/>
    <mergeCell ref="Z77:AA78"/>
    <mergeCell ref="AB77:AB78"/>
    <mergeCell ref="AC77:AC78"/>
    <mergeCell ref="Z79:AA79"/>
    <mergeCell ref="AB79:AC7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topLeftCell="N61" zoomScale="70" zoomScaleNormal="70" workbookViewId="0">
      <selection activeCell="W78" sqref="W78"/>
    </sheetView>
  </sheetViews>
  <sheetFormatPr defaultRowHeight="15" x14ac:dyDescent="0.25"/>
  <cols>
    <col min="7" max="7" width="11.5703125" customWidth="1"/>
    <col min="12" max="12" width="21.42578125" bestFit="1" customWidth="1"/>
    <col min="13" max="13" width="15" customWidth="1"/>
    <col min="14" max="14" width="15.7109375" customWidth="1"/>
    <col min="15" max="15" width="20" bestFit="1" customWidth="1"/>
    <col min="17" max="17" width="16.42578125" customWidth="1"/>
    <col min="21" max="21" width="19.5703125" customWidth="1"/>
    <col min="22" max="22" width="21" customWidth="1"/>
    <col min="27" max="27" width="15.7109375" customWidth="1"/>
    <col min="28" max="28" width="15" customWidth="1"/>
    <col min="29" max="29" width="16.140625" customWidth="1"/>
  </cols>
  <sheetData>
    <row r="1" spans="1:18" x14ac:dyDescent="0.25">
      <c r="A1" t="s">
        <v>0</v>
      </c>
      <c r="B1" t="s">
        <v>1</v>
      </c>
      <c r="C1" t="s">
        <v>2</v>
      </c>
      <c r="D1" t="s">
        <v>3</v>
      </c>
      <c r="E1" t="s">
        <v>4</v>
      </c>
      <c r="F1" t="s">
        <v>5</v>
      </c>
      <c r="G1" t="s">
        <v>6</v>
      </c>
      <c r="H1" t="s">
        <v>13</v>
      </c>
      <c r="I1" t="s">
        <v>14</v>
      </c>
      <c r="L1" t="s">
        <v>22</v>
      </c>
      <c r="N1" t="s">
        <v>13</v>
      </c>
      <c r="O1" t="s">
        <v>14</v>
      </c>
      <c r="P1" t="s">
        <v>19</v>
      </c>
    </row>
    <row r="2" spans="1:18" x14ac:dyDescent="0.25">
      <c r="A2">
        <v>0</v>
      </c>
      <c r="B2" t="s">
        <v>7</v>
      </c>
      <c r="C2">
        <v>0</v>
      </c>
      <c r="D2" t="s">
        <v>8</v>
      </c>
      <c r="E2">
        <v>383.21176100000002</v>
      </c>
      <c r="F2">
        <v>722103.29409800004</v>
      </c>
      <c r="G2">
        <v>921192.65010500001</v>
      </c>
      <c r="H2">
        <f>SQRT(((F2-$F$2)^2+(G2-$G$2)^2))</f>
        <v>0</v>
      </c>
      <c r="I2">
        <v>383.21176100000002</v>
      </c>
      <c r="L2">
        <v>-10.6</v>
      </c>
      <c r="N2">
        <f>L2+10.6</f>
        <v>0</v>
      </c>
      <c r="O2">
        <v>383.21176100000002</v>
      </c>
      <c r="Q2" s="20">
        <v>373.93149900000003</v>
      </c>
      <c r="R2">
        <v>0</v>
      </c>
    </row>
    <row r="3" spans="1:18" x14ac:dyDescent="0.25">
      <c r="A3">
        <v>1</v>
      </c>
      <c r="B3" t="s">
        <v>7</v>
      </c>
      <c r="C3">
        <v>0</v>
      </c>
      <c r="D3" t="s">
        <v>8</v>
      </c>
      <c r="E3">
        <v>383.21176100000002</v>
      </c>
      <c r="F3">
        <v>722102.77564400004</v>
      </c>
      <c r="G3">
        <v>921191.79499900003</v>
      </c>
      <c r="H3">
        <f>SQRT(((F3-$F$2)^2+(G3-$G$2)^2))</f>
        <v>1.000000410655711</v>
      </c>
      <c r="I3">
        <v>383.21176100000002</v>
      </c>
      <c r="L3">
        <v>-9.6</v>
      </c>
      <c r="N3">
        <f t="shared" ref="N3:N66" si="0">L3+10.6</f>
        <v>1</v>
      </c>
      <c r="O3">
        <v>383.21176100000002</v>
      </c>
      <c r="Q3" s="20">
        <v>373.93149900000003</v>
      </c>
      <c r="R3">
        <v>60</v>
      </c>
    </row>
    <row r="4" spans="1:18" x14ac:dyDescent="0.25">
      <c r="A4">
        <v>2</v>
      </c>
      <c r="B4" t="s">
        <v>7</v>
      </c>
      <c r="C4">
        <v>0</v>
      </c>
      <c r="D4" t="s">
        <v>8</v>
      </c>
      <c r="E4">
        <v>383.21176100000002</v>
      </c>
      <c r="F4">
        <v>722102.25718900003</v>
      </c>
      <c r="G4">
        <v>921190.93989399995</v>
      </c>
      <c r="H4">
        <f t="shared" ref="H4:H67" si="1">SQRT(((F4-$F$2)^2+(G4-$G$2)^2))</f>
        <v>2.0000004847570159</v>
      </c>
      <c r="I4">
        <v>383.21176100000002</v>
      </c>
      <c r="L4">
        <v>-8.6</v>
      </c>
      <c r="N4">
        <f t="shared" si="0"/>
        <v>2</v>
      </c>
      <c r="O4">
        <v>383.21176100000002</v>
      </c>
      <c r="Q4" s="20"/>
    </row>
    <row r="5" spans="1:18" x14ac:dyDescent="0.25">
      <c r="A5">
        <v>3</v>
      </c>
      <c r="B5" t="s">
        <v>7</v>
      </c>
      <c r="C5">
        <v>0</v>
      </c>
      <c r="D5" t="s">
        <v>8</v>
      </c>
      <c r="E5">
        <v>376.31845099999998</v>
      </c>
      <c r="F5">
        <v>722101.73873500002</v>
      </c>
      <c r="G5">
        <v>921190.08478799998</v>
      </c>
      <c r="H5">
        <f t="shared" si="1"/>
        <v>3.0000008954125699</v>
      </c>
      <c r="I5">
        <v>376.31845099999998</v>
      </c>
      <c r="L5">
        <v>-7.6</v>
      </c>
      <c r="N5">
        <f t="shared" si="0"/>
        <v>3</v>
      </c>
      <c r="O5">
        <v>376.31845099999998</v>
      </c>
      <c r="Q5" s="20"/>
    </row>
    <row r="6" spans="1:18" x14ac:dyDescent="0.25">
      <c r="A6">
        <v>4</v>
      </c>
      <c r="B6" t="s">
        <v>7</v>
      </c>
      <c r="C6">
        <v>0</v>
      </c>
      <c r="D6" t="s">
        <v>8</v>
      </c>
      <c r="E6">
        <v>376.31845099999998</v>
      </c>
      <c r="F6">
        <v>722101.22028100002</v>
      </c>
      <c r="G6">
        <v>921189.22968300001</v>
      </c>
      <c r="H6">
        <f t="shared" si="1"/>
        <v>4.0000004509562537</v>
      </c>
      <c r="I6">
        <v>376.31845099999998</v>
      </c>
      <c r="L6">
        <v>-6.6</v>
      </c>
      <c r="N6">
        <f t="shared" si="0"/>
        <v>4</v>
      </c>
      <c r="O6">
        <v>376.31845099999998</v>
      </c>
      <c r="Q6" s="20"/>
    </row>
    <row r="7" spans="1:18" x14ac:dyDescent="0.25">
      <c r="A7">
        <v>5</v>
      </c>
      <c r="B7" t="s">
        <v>7</v>
      </c>
      <c r="C7">
        <v>0</v>
      </c>
      <c r="D7" t="s">
        <v>8</v>
      </c>
      <c r="E7">
        <v>376.31845099999998</v>
      </c>
      <c r="F7">
        <v>722100.70182700001</v>
      </c>
      <c r="G7">
        <v>921188.37457700004</v>
      </c>
      <c r="H7">
        <f t="shared" si="1"/>
        <v>5.0000008616118752</v>
      </c>
      <c r="I7">
        <v>376.31845099999998</v>
      </c>
      <c r="L7">
        <v>-5.6</v>
      </c>
      <c r="N7">
        <f t="shared" si="0"/>
        <v>5</v>
      </c>
      <c r="O7">
        <v>376.31845099999998</v>
      </c>
      <c r="Q7" s="20"/>
    </row>
    <row r="8" spans="1:18" x14ac:dyDescent="0.25">
      <c r="A8">
        <v>6</v>
      </c>
      <c r="B8" t="s">
        <v>7</v>
      </c>
      <c r="C8">
        <v>0</v>
      </c>
      <c r="D8" t="s">
        <v>8</v>
      </c>
      <c r="E8">
        <v>376.31845099999998</v>
      </c>
      <c r="F8">
        <v>722100.18337300001</v>
      </c>
      <c r="G8">
        <v>921187.51947199996</v>
      </c>
      <c r="H8">
        <f t="shared" si="1"/>
        <v>6.0000004172550998</v>
      </c>
      <c r="I8">
        <v>376.31845099999998</v>
      </c>
      <c r="L8">
        <v>-4.5999999999999996</v>
      </c>
      <c r="N8">
        <f t="shared" si="0"/>
        <v>6</v>
      </c>
      <c r="O8">
        <v>376.31845099999998</v>
      </c>
      <c r="Q8" s="20"/>
    </row>
    <row r="9" spans="1:18" x14ac:dyDescent="0.25">
      <c r="A9">
        <v>7</v>
      </c>
      <c r="B9" t="s">
        <v>7</v>
      </c>
      <c r="C9">
        <v>0</v>
      </c>
      <c r="D9" t="s">
        <v>8</v>
      </c>
      <c r="E9">
        <v>376.31845099999998</v>
      </c>
      <c r="F9">
        <v>722099.664919</v>
      </c>
      <c r="G9">
        <v>921186.66436599998</v>
      </c>
      <c r="H9">
        <f t="shared" si="1"/>
        <v>7.0000008279107417</v>
      </c>
      <c r="I9">
        <v>376.31845099999998</v>
      </c>
      <c r="L9">
        <v>-3.6</v>
      </c>
      <c r="N9">
        <f t="shared" si="0"/>
        <v>7</v>
      </c>
      <c r="O9">
        <v>376.31845099999998</v>
      </c>
      <c r="Q9" s="20"/>
    </row>
    <row r="10" spans="1:18" x14ac:dyDescent="0.25">
      <c r="A10">
        <v>8</v>
      </c>
      <c r="B10" t="s">
        <v>7</v>
      </c>
      <c r="C10">
        <v>0</v>
      </c>
      <c r="D10" t="s">
        <v>8</v>
      </c>
      <c r="E10">
        <v>376.31845099999998</v>
      </c>
      <c r="F10">
        <v>722099.146465</v>
      </c>
      <c r="G10">
        <v>921185.80926100002</v>
      </c>
      <c r="H10">
        <f t="shared" si="1"/>
        <v>8.0000003834544131</v>
      </c>
      <c r="I10">
        <v>376.31845099999998</v>
      </c>
      <c r="L10">
        <v>-2.6</v>
      </c>
      <c r="N10">
        <f t="shared" si="0"/>
        <v>8</v>
      </c>
      <c r="O10">
        <v>376.31845099999998</v>
      </c>
      <c r="Q10" s="20"/>
    </row>
    <row r="11" spans="1:18" x14ac:dyDescent="0.25">
      <c r="A11">
        <v>9</v>
      </c>
      <c r="B11" t="s">
        <v>7</v>
      </c>
      <c r="C11">
        <v>0</v>
      </c>
      <c r="D11" t="s">
        <v>8</v>
      </c>
      <c r="E11">
        <v>375.70419299999998</v>
      </c>
      <c r="F11">
        <v>722098.62801099999</v>
      </c>
      <c r="G11">
        <v>921184.95415500004</v>
      </c>
      <c r="H11">
        <f t="shared" si="1"/>
        <v>9.0000007941100648</v>
      </c>
      <c r="I11">
        <v>375.70419299999998</v>
      </c>
      <c r="L11">
        <v>-1.6</v>
      </c>
      <c r="N11">
        <f t="shared" si="0"/>
        <v>9</v>
      </c>
      <c r="O11">
        <v>375.70419299999998</v>
      </c>
      <c r="Q11" s="20"/>
    </row>
    <row r="12" spans="1:18" x14ac:dyDescent="0.25">
      <c r="A12">
        <v>10</v>
      </c>
      <c r="B12" t="s">
        <v>7</v>
      </c>
      <c r="C12">
        <v>0</v>
      </c>
      <c r="D12" t="s">
        <v>8</v>
      </c>
      <c r="E12">
        <v>375.70419299999998</v>
      </c>
      <c r="F12">
        <v>722098.10955699999</v>
      </c>
      <c r="G12">
        <v>921184.09904999996</v>
      </c>
      <c r="H12">
        <f t="shared" si="1"/>
        <v>10.000000349753281</v>
      </c>
      <c r="I12">
        <v>375.70419299999998</v>
      </c>
      <c r="L12">
        <v>-0.6</v>
      </c>
      <c r="N12">
        <f t="shared" si="0"/>
        <v>10</v>
      </c>
      <c r="O12">
        <v>375.70419299999998</v>
      </c>
      <c r="Q12" s="20"/>
    </row>
    <row r="13" spans="1:18" x14ac:dyDescent="0.25">
      <c r="A13" s="1">
        <v>54</v>
      </c>
      <c r="B13" s="1" t="s">
        <v>7</v>
      </c>
      <c r="C13" s="1">
        <v>0</v>
      </c>
      <c r="D13" s="1" t="s">
        <v>11</v>
      </c>
      <c r="E13" s="1">
        <v>375.70419299999998</v>
      </c>
      <c r="F13" s="1">
        <v>722097.79790799995</v>
      </c>
      <c r="G13" s="1">
        <v>921183.585036</v>
      </c>
      <c r="H13" s="1">
        <f t="shared" si="1"/>
        <v>10.60111222900451</v>
      </c>
      <c r="I13">
        <v>375.70419299999998</v>
      </c>
      <c r="J13" s="2">
        <v>0</v>
      </c>
      <c r="K13" s="3">
        <v>0</v>
      </c>
      <c r="L13" s="7">
        <v>0</v>
      </c>
      <c r="M13" s="7"/>
      <c r="N13" s="21">
        <f t="shared" si="0"/>
        <v>10.6</v>
      </c>
      <c r="O13" s="6">
        <f t="shared" ref="O13:O55" si="2">$I$57-K13</f>
        <v>375.63406400000002</v>
      </c>
      <c r="P13" s="6">
        <v>375.63406400000002</v>
      </c>
      <c r="Q13" s="20"/>
    </row>
    <row r="14" spans="1:18" x14ac:dyDescent="0.25">
      <c r="A14">
        <v>11</v>
      </c>
      <c r="B14" t="s">
        <v>7</v>
      </c>
      <c r="C14">
        <v>0</v>
      </c>
      <c r="D14" t="s">
        <v>9</v>
      </c>
      <c r="E14">
        <v>375.70419299999998</v>
      </c>
      <c r="F14">
        <v>722097.27944299998</v>
      </c>
      <c r="G14">
        <v>921182.72993799997</v>
      </c>
      <c r="H14">
        <f t="shared" si="1"/>
        <v>11.601111501849472</v>
      </c>
      <c r="I14">
        <v>375.70419299999998</v>
      </c>
      <c r="J14" s="2">
        <v>1</v>
      </c>
      <c r="K14" s="3">
        <v>0</v>
      </c>
      <c r="L14" s="7">
        <v>1</v>
      </c>
      <c r="M14" s="7"/>
      <c r="N14">
        <f t="shared" si="0"/>
        <v>11.6</v>
      </c>
      <c r="O14" s="6">
        <f t="shared" si="2"/>
        <v>375.63406400000002</v>
      </c>
      <c r="P14" s="6">
        <v>375.63406400000002</v>
      </c>
      <c r="Q14" s="20"/>
    </row>
    <row r="15" spans="1:18" x14ac:dyDescent="0.25">
      <c r="A15">
        <v>12</v>
      </c>
      <c r="B15" t="s">
        <v>7</v>
      </c>
      <c r="C15">
        <v>0</v>
      </c>
      <c r="D15" t="s">
        <v>9</v>
      </c>
      <c r="E15">
        <v>375.589966</v>
      </c>
      <c r="F15">
        <v>722096.760977</v>
      </c>
      <c r="G15">
        <v>921181.87483900005</v>
      </c>
      <c r="H15">
        <f t="shared" si="1"/>
        <v>12.601112148178244</v>
      </c>
      <c r="I15">
        <v>375.589966</v>
      </c>
      <c r="J15" s="2">
        <v>2</v>
      </c>
      <c r="K15" s="3">
        <v>0</v>
      </c>
      <c r="L15" s="7">
        <v>2</v>
      </c>
      <c r="M15" s="7"/>
      <c r="N15">
        <f t="shared" si="0"/>
        <v>12.6</v>
      </c>
      <c r="O15" s="6">
        <f t="shared" si="2"/>
        <v>375.63406400000002</v>
      </c>
      <c r="P15" s="6">
        <v>375.63406400000002</v>
      </c>
      <c r="Q15" s="20"/>
    </row>
    <row r="16" spans="1:18" x14ac:dyDescent="0.25">
      <c r="A16">
        <v>13</v>
      </c>
      <c r="B16" t="s">
        <v>7</v>
      </c>
      <c r="C16">
        <v>0</v>
      </c>
      <c r="D16" t="s">
        <v>9</v>
      </c>
      <c r="E16">
        <v>375.589966</v>
      </c>
      <c r="F16">
        <v>722096.24251100002</v>
      </c>
      <c r="G16">
        <v>921181.01974100003</v>
      </c>
      <c r="H16">
        <f t="shared" si="1"/>
        <v>13.601111939506536</v>
      </c>
      <c r="I16">
        <v>375.589966</v>
      </c>
      <c r="J16" s="2">
        <v>3</v>
      </c>
      <c r="K16" s="3">
        <v>0</v>
      </c>
      <c r="L16" s="7">
        <v>3</v>
      </c>
      <c r="M16" s="7"/>
      <c r="N16">
        <f t="shared" si="0"/>
        <v>13.6</v>
      </c>
      <c r="O16" s="6">
        <f t="shared" si="2"/>
        <v>375.63406400000002</v>
      </c>
      <c r="P16" s="6">
        <v>375.63406400000002</v>
      </c>
      <c r="Q16" s="20"/>
    </row>
    <row r="17" spans="1:17" x14ac:dyDescent="0.25">
      <c r="A17">
        <v>14</v>
      </c>
      <c r="B17" t="s">
        <v>7</v>
      </c>
      <c r="C17">
        <v>0</v>
      </c>
      <c r="D17" t="s">
        <v>9</v>
      </c>
      <c r="E17">
        <v>375.589966</v>
      </c>
      <c r="F17">
        <v>722095.72404500004</v>
      </c>
      <c r="G17">
        <v>921180.164643</v>
      </c>
      <c r="H17">
        <f t="shared" si="1"/>
        <v>14.601111730843861</v>
      </c>
      <c r="I17">
        <v>375.589966</v>
      </c>
      <c r="J17" s="2">
        <v>4</v>
      </c>
      <c r="K17" s="3">
        <v>0</v>
      </c>
      <c r="L17" s="7">
        <v>4</v>
      </c>
      <c r="M17" s="7"/>
      <c r="N17">
        <f t="shared" si="0"/>
        <v>14.6</v>
      </c>
      <c r="O17" s="6">
        <f t="shared" si="2"/>
        <v>375.63406400000002</v>
      </c>
      <c r="P17" s="6">
        <v>375.63406400000002</v>
      </c>
      <c r="Q17" s="20"/>
    </row>
    <row r="18" spans="1:17" x14ac:dyDescent="0.25">
      <c r="A18">
        <v>15</v>
      </c>
      <c r="B18" t="s">
        <v>7</v>
      </c>
      <c r="C18">
        <v>0</v>
      </c>
      <c r="D18" t="s">
        <v>9</v>
      </c>
      <c r="E18">
        <v>375.59942599999999</v>
      </c>
      <c r="F18">
        <v>722095.20557899994</v>
      </c>
      <c r="G18">
        <v>921179.30954399996</v>
      </c>
      <c r="H18">
        <f t="shared" si="1"/>
        <v>15.601112377358538</v>
      </c>
      <c r="I18">
        <v>375.59942599999999</v>
      </c>
      <c r="J18" s="2">
        <v>5</v>
      </c>
      <c r="K18" s="3">
        <v>0</v>
      </c>
      <c r="L18" s="7">
        <v>5</v>
      </c>
      <c r="M18" s="7"/>
      <c r="N18">
        <f t="shared" si="0"/>
        <v>15.6</v>
      </c>
      <c r="O18" s="6">
        <f t="shared" si="2"/>
        <v>375.63406400000002</v>
      </c>
      <c r="P18" s="6">
        <v>375.63406400000002</v>
      </c>
      <c r="Q18" s="20"/>
    </row>
    <row r="19" spans="1:17" x14ac:dyDescent="0.25">
      <c r="A19">
        <v>16</v>
      </c>
      <c r="B19" t="s">
        <v>7</v>
      </c>
      <c r="C19">
        <v>0</v>
      </c>
      <c r="D19" t="s">
        <v>9</v>
      </c>
      <c r="E19">
        <v>375.59942599999999</v>
      </c>
      <c r="F19">
        <v>722094.68711299996</v>
      </c>
      <c r="G19">
        <v>921178.45444600005</v>
      </c>
      <c r="H19">
        <f t="shared" si="1"/>
        <v>16.601112168609291</v>
      </c>
      <c r="I19">
        <v>375.59942599999999</v>
      </c>
      <c r="J19" s="2">
        <v>6</v>
      </c>
      <c r="K19" s="3">
        <v>0</v>
      </c>
      <c r="L19" s="7">
        <v>6</v>
      </c>
      <c r="M19" s="7"/>
      <c r="N19">
        <f t="shared" si="0"/>
        <v>16.600000000000001</v>
      </c>
      <c r="O19" s="6">
        <f t="shared" si="2"/>
        <v>375.63406400000002</v>
      </c>
      <c r="P19" s="6">
        <v>375.63406400000002</v>
      </c>
      <c r="Q19" s="20"/>
    </row>
    <row r="20" spans="1:17" x14ac:dyDescent="0.25">
      <c r="A20">
        <v>17</v>
      </c>
      <c r="B20" t="s">
        <v>7</v>
      </c>
      <c r="C20">
        <v>0</v>
      </c>
      <c r="D20" t="s">
        <v>9</v>
      </c>
      <c r="E20">
        <v>375.59942599999999</v>
      </c>
      <c r="F20">
        <v>722094.16864699998</v>
      </c>
      <c r="G20">
        <v>921177.59934800002</v>
      </c>
      <c r="H20">
        <f t="shared" si="1"/>
        <v>17.601111959964587</v>
      </c>
      <c r="I20">
        <v>375.59942599999999</v>
      </c>
      <c r="J20" s="2">
        <v>7</v>
      </c>
      <c r="K20" s="3">
        <v>0</v>
      </c>
      <c r="L20" s="7">
        <v>7</v>
      </c>
      <c r="M20" s="7"/>
      <c r="N20">
        <f t="shared" si="0"/>
        <v>17.600000000000001</v>
      </c>
      <c r="O20" s="6">
        <f t="shared" si="2"/>
        <v>375.63406400000002</v>
      </c>
      <c r="P20" s="6">
        <v>375.63406400000002</v>
      </c>
      <c r="Q20" s="20"/>
    </row>
    <row r="21" spans="1:17" x14ac:dyDescent="0.25">
      <c r="A21">
        <v>18</v>
      </c>
      <c r="B21" t="s">
        <v>7</v>
      </c>
      <c r="C21">
        <v>0</v>
      </c>
      <c r="D21" t="s">
        <v>9</v>
      </c>
      <c r="E21">
        <v>375.59942599999999</v>
      </c>
      <c r="F21">
        <v>722093.650181</v>
      </c>
      <c r="G21">
        <v>921176.74424899998</v>
      </c>
      <c r="H21">
        <f t="shared" si="1"/>
        <v>18.60111260643297</v>
      </c>
      <c r="I21">
        <v>375.59942599999999</v>
      </c>
      <c r="J21" s="2">
        <v>8</v>
      </c>
      <c r="K21" s="3">
        <v>0</v>
      </c>
      <c r="L21" s="7">
        <v>8</v>
      </c>
      <c r="M21" s="7"/>
      <c r="N21">
        <f t="shared" si="0"/>
        <v>18.600000000000001</v>
      </c>
      <c r="O21" s="6">
        <f t="shared" si="2"/>
        <v>375.63406400000002</v>
      </c>
      <c r="P21" s="6">
        <v>375.63406400000002</v>
      </c>
      <c r="Q21" s="20"/>
    </row>
    <row r="22" spans="1:17" x14ac:dyDescent="0.25">
      <c r="A22">
        <v>19</v>
      </c>
      <c r="B22" t="s">
        <v>7</v>
      </c>
      <c r="C22">
        <v>0</v>
      </c>
      <c r="D22" t="s">
        <v>9</v>
      </c>
      <c r="E22">
        <v>375.59942599999999</v>
      </c>
      <c r="F22">
        <v>722093.13171600003</v>
      </c>
      <c r="G22">
        <v>921175.88915099995</v>
      </c>
      <c r="H22">
        <f t="shared" si="1"/>
        <v>19.60111187933235</v>
      </c>
      <c r="I22">
        <v>375.59942599999999</v>
      </c>
      <c r="J22" s="2">
        <v>9</v>
      </c>
      <c r="K22" s="3">
        <v>0</v>
      </c>
      <c r="L22" s="7">
        <v>9</v>
      </c>
      <c r="M22" s="7"/>
      <c r="N22">
        <f t="shared" si="0"/>
        <v>19.600000000000001</v>
      </c>
      <c r="O22" s="6">
        <f t="shared" si="2"/>
        <v>375.63406400000002</v>
      </c>
      <c r="P22" s="6">
        <v>375.63406400000002</v>
      </c>
      <c r="Q22" s="20"/>
    </row>
    <row r="23" spans="1:17" x14ac:dyDescent="0.25">
      <c r="A23">
        <v>20</v>
      </c>
      <c r="B23" t="s">
        <v>7</v>
      </c>
      <c r="C23">
        <v>0</v>
      </c>
      <c r="D23" t="s">
        <v>9</v>
      </c>
      <c r="E23">
        <v>375.59945699999997</v>
      </c>
      <c r="F23">
        <v>722092.61325000005</v>
      </c>
      <c r="G23">
        <v>921175.03405300004</v>
      </c>
      <c r="H23">
        <f t="shared" si="1"/>
        <v>20.601111670598353</v>
      </c>
      <c r="I23">
        <v>375.59945699999997</v>
      </c>
      <c r="J23" s="2">
        <v>10</v>
      </c>
      <c r="K23" s="3">
        <v>0</v>
      </c>
      <c r="L23" s="7">
        <v>10</v>
      </c>
      <c r="M23" s="7"/>
      <c r="N23">
        <f t="shared" si="0"/>
        <v>20.6</v>
      </c>
      <c r="O23" s="6">
        <f t="shared" si="2"/>
        <v>375.63406400000002</v>
      </c>
      <c r="P23" s="6">
        <v>375.63406400000002</v>
      </c>
      <c r="Q23" s="20"/>
    </row>
    <row r="24" spans="1:17" x14ac:dyDescent="0.25">
      <c r="A24">
        <v>21</v>
      </c>
      <c r="B24" t="s">
        <v>7</v>
      </c>
      <c r="C24">
        <v>0</v>
      </c>
      <c r="D24" t="s">
        <v>9</v>
      </c>
      <c r="E24">
        <v>375.59945699999997</v>
      </c>
      <c r="F24">
        <v>722092.09478399996</v>
      </c>
      <c r="G24">
        <v>921174.17895500001</v>
      </c>
      <c r="H24">
        <f t="shared" si="1"/>
        <v>21.60111146202691</v>
      </c>
      <c r="I24">
        <v>375.59945699999997</v>
      </c>
      <c r="J24" s="2">
        <v>11</v>
      </c>
      <c r="K24" s="3">
        <v>0.08</v>
      </c>
      <c r="L24" s="7">
        <v>11</v>
      </c>
      <c r="M24" s="7"/>
      <c r="N24">
        <f t="shared" si="0"/>
        <v>21.6</v>
      </c>
      <c r="O24" s="6">
        <f t="shared" si="2"/>
        <v>375.55406400000004</v>
      </c>
      <c r="P24" s="6">
        <v>375.63406400000002</v>
      </c>
      <c r="Q24" s="20"/>
    </row>
    <row r="25" spans="1:17" x14ac:dyDescent="0.25">
      <c r="A25">
        <v>22</v>
      </c>
      <c r="B25" t="s">
        <v>7</v>
      </c>
      <c r="C25">
        <v>0</v>
      </c>
      <c r="D25" t="s">
        <v>9</v>
      </c>
      <c r="E25">
        <v>375.50320399999998</v>
      </c>
      <c r="F25">
        <v>722091.57631799998</v>
      </c>
      <c r="G25">
        <v>921173.32385599997</v>
      </c>
      <c r="H25">
        <f t="shared" si="1"/>
        <v>22.601112108505603</v>
      </c>
      <c r="I25">
        <v>375.50320399999998</v>
      </c>
      <c r="J25" s="2">
        <v>12</v>
      </c>
      <c r="K25" s="3">
        <v>0.14000000000000001</v>
      </c>
      <c r="L25" s="7">
        <v>12</v>
      </c>
      <c r="M25" s="7"/>
      <c r="N25">
        <f t="shared" si="0"/>
        <v>22.6</v>
      </c>
      <c r="O25" s="6">
        <f t="shared" si="2"/>
        <v>375.49406400000004</v>
      </c>
      <c r="P25" s="6">
        <v>375.63406400000002</v>
      </c>
      <c r="Q25" s="20"/>
    </row>
    <row r="26" spans="1:17" x14ac:dyDescent="0.25">
      <c r="A26">
        <v>23</v>
      </c>
      <c r="B26" t="s">
        <v>7</v>
      </c>
      <c r="C26">
        <v>0</v>
      </c>
      <c r="D26" t="s">
        <v>9</v>
      </c>
      <c r="E26">
        <v>375.50320399999998</v>
      </c>
      <c r="F26">
        <v>722091.057852</v>
      </c>
      <c r="G26">
        <v>921172.46875799994</v>
      </c>
      <c r="H26">
        <f t="shared" si="1"/>
        <v>23.601111899877978</v>
      </c>
      <c r="I26">
        <v>375.50320399999998</v>
      </c>
      <c r="J26" s="2">
        <v>13</v>
      </c>
      <c r="K26" s="3">
        <v>0.24</v>
      </c>
      <c r="L26" s="7">
        <v>13</v>
      </c>
      <c r="M26" s="7"/>
      <c r="N26">
        <f t="shared" si="0"/>
        <v>23.6</v>
      </c>
      <c r="O26" s="6">
        <f t="shared" si="2"/>
        <v>375.39406400000001</v>
      </c>
      <c r="P26" s="6">
        <v>375.63406400000002</v>
      </c>
      <c r="Q26" s="20"/>
    </row>
    <row r="27" spans="1:17" x14ac:dyDescent="0.25">
      <c r="A27">
        <v>24</v>
      </c>
      <c r="B27" t="s">
        <v>7</v>
      </c>
      <c r="C27">
        <v>0</v>
      </c>
      <c r="D27" t="s">
        <v>9</v>
      </c>
      <c r="E27">
        <v>375.50320399999998</v>
      </c>
      <c r="F27">
        <v>722090.53938600002</v>
      </c>
      <c r="G27">
        <v>921171.61366000003</v>
      </c>
      <c r="H27">
        <f t="shared" si="1"/>
        <v>24.601111691152578</v>
      </c>
      <c r="I27">
        <v>375.50320399999998</v>
      </c>
      <c r="J27" s="2">
        <v>14</v>
      </c>
      <c r="K27" s="3">
        <v>0.28999999999999998</v>
      </c>
      <c r="L27" s="7">
        <v>14</v>
      </c>
      <c r="M27" s="7"/>
      <c r="N27">
        <f t="shared" si="0"/>
        <v>24.6</v>
      </c>
      <c r="O27" s="6">
        <f t="shared" si="2"/>
        <v>375.344064</v>
      </c>
      <c r="P27" s="6">
        <v>375.63406400000002</v>
      </c>
      <c r="Q27" s="20"/>
    </row>
    <row r="28" spans="1:17" x14ac:dyDescent="0.25">
      <c r="A28">
        <v>25</v>
      </c>
      <c r="B28" t="s">
        <v>7</v>
      </c>
      <c r="C28">
        <v>0</v>
      </c>
      <c r="D28" t="s">
        <v>9</v>
      </c>
      <c r="E28">
        <v>375.50320399999998</v>
      </c>
      <c r="F28">
        <v>722090.02092000004</v>
      </c>
      <c r="G28">
        <v>921170.758561</v>
      </c>
      <c r="H28">
        <f t="shared" si="1"/>
        <v>25.601112337636089</v>
      </c>
      <c r="I28">
        <v>375.50320399999998</v>
      </c>
      <c r="J28" s="2">
        <v>15</v>
      </c>
      <c r="K28" s="3">
        <v>0.32</v>
      </c>
      <c r="L28" s="7">
        <v>15</v>
      </c>
      <c r="M28" s="7"/>
      <c r="N28">
        <f t="shared" si="0"/>
        <v>25.6</v>
      </c>
      <c r="O28" s="6">
        <f t="shared" si="2"/>
        <v>375.31406400000003</v>
      </c>
      <c r="P28" s="6">
        <v>375.63406400000002</v>
      </c>
      <c r="Q28" s="20"/>
    </row>
    <row r="29" spans="1:17" x14ac:dyDescent="0.25">
      <c r="A29">
        <v>26</v>
      </c>
      <c r="B29" t="s">
        <v>7</v>
      </c>
      <c r="C29">
        <v>0</v>
      </c>
      <c r="D29" t="s">
        <v>9</v>
      </c>
      <c r="E29">
        <v>375.58941700000003</v>
      </c>
      <c r="F29">
        <v>722089.50245399994</v>
      </c>
      <c r="G29">
        <v>921169.90346299997</v>
      </c>
      <c r="H29">
        <f t="shared" si="1"/>
        <v>26.601112129073442</v>
      </c>
      <c r="I29">
        <v>375.58941700000003</v>
      </c>
      <c r="J29" s="2">
        <v>16</v>
      </c>
      <c r="K29" s="3">
        <v>0.35</v>
      </c>
      <c r="L29" s="7">
        <v>16</v>
      </c>
      <c r="M29" s="7"/>
      <c r="N29">
        <f t="shared" si="0"/>
        <v>26.6</v>
      </c>
      <c r="O29" s="6">
        <f t="shared" si="2"/>
        <v>375.284064</v>
      </c>
      <c r="P29" s="6">
        <v>375.63406400000002</v>
      </c>
      <c r="Q29" s="20"/>
    </row>
    <row r="30" spans="1:17" x14ac:dyDescent="0.25">
      <c r="A30">
        <v>27</v>
      </c>
      <c r="B30" t="s">
        <v>7</v>
      </c>
      <c r="C30">
        <v>0</v>
      </c>
      <c r="D30" t="s">
        <v>9</v>
      </c>
      <c r="E30">
        <v>375.58941700000003</v>
      </c>
      <c r="F30">
        <v>722088.98398899997</v>
      </c>
      <c r="G30">
        <v>921169.04836500005</v>
      </c>
      <c r="H30">
        <f t="shared" si="1"/>
        <v>27.601111401886847</v>
      </c>
      <c r="I30">
        <v>375.58941700000003</v>
      </c>
      <c r="J30" s="2">
        <v>17</v>
      </c>
      <c r="K30" s="3">
        <v>0.41</v>
      </c>
      <c r="L30" s="7">
        <v>17</v>
      </c>
      <c r="M30" s="7"/>
      <c r="N30">
        <f t="shared" si="0"/>
        <v>27.6</v>
      </c>
      <c r="O30" s="6">
        <f t="shared" si="2"/>
        <v>375.224064</v>
      </c>
      <c r="P30" s="6">
        <v>375.63406400000002</v>
      </c>
      <c r="Q30" s="20"/>
    </row>
    <row r="31" spans="1:17" x14ac:dyDescent="0.25">
      <c r="A31">
        <v>28</v>
      </c>
      <c r="B31" t="s">
        <v>7</v>
      </c>
      <c r="C31">
        <v>0</v>
      </c>
      <c r="D31" t="s">
        <v>9</v>
      </c>
      <c r="E31">
        <v>375.58941700000003</v>
      </c>
      <c r="F31">
        <v>722088.46552299999</v>
      </c>
      <c r="G31">
        <v>921168.19326600002</v>
      </c>
      <c r="H31">
        <f t="shared" si="1"/>
        <v>28.601112048373533</v>
      </c>
      <c r="I31">
        <v>375.58941700000003</v>
      </c>
      <c r="J31" s="2">
        <v>18</v>
      </c>
      <c r="K31" s="3">
        <v>0.39</v>
      </c>
      <c r="L31" s="7">
        <v>18</v>
      </c>
      <c r="M31" s="7"/>
      <c r="N31">
        <f t="shared" si="0"/>
        <v>28.6</v>
      </c>
      <c r="O31" s="6">
        <f t="shared" si="2"/>
        <v>375.24406400000004</v>
      </c>
      <c r="P31" s="6">
        <v>375.63406400000002</v>
      </c>
      <c r="Q31" s="20"/>
    </row>
    <row r="32" spans="1:17" x14ac:dyDescent="0.25">
      <c r="A32">
        <v>29</v>
      </c>
      <c r="B32" t="s">
        <v>7</v>
      </c>
      <c r="C32">
        <v>0</v>
      </c>
      <c r="D32" t="s">
        <v>9</v>
      </c>
      <c r="E32">
        <v>375.58941700000003</v>
      </c>
      <c r="F32">
        <v>722087.94705700001</v>
      </c>
      <c r="G32">
        <v>921167.33816799999</v>
      </c>
      <c r="H32">
        <f t="shared" si="1"/>
        <v>29.601111839753656</v>
      </c>
      <c r="I32">
        <v>375.58941700000003</v>
      </c>
      <c r="J32" s="2">
        <v>19</v>
      </c>
      <c r="K32" s="3">
        <v>0.44</v>
      </c>
      <c r="L32" s="7">
        <v>19</v>
      </c>
      <c r="M32" s="7"/>
      <c r="N32">
        <f t="shared" si="0"/>
        <v>29.6</v>
      </c>
      <c r="O32" s="6">
        <f t="shared" si="2"/>
        <v>375.19406400000003</v>
      </c>
      <c r="P32" s="6">
        <v>375.63406400000002</v>
      </c>
      <c r="Q32" s="20"/>
    </row>
    <row r="33" spans="1:17" x14ac:dyDescent="0.25">
      <c r="A33">
        <v>30</v>
      </c>
      <c r="B33" t="s">
        <v>7</v>
      </c>
      <c r="C33">
        <v>0</v>
      </c>
      <c r="D33" t="s">
        <v>9</v>
      </c>
      <c r="E33">
        <v>375.58941700000003</v>
      </c>
      <c r="F33">
        <v>722087.42859100003</v>
      </c>
      <c r="G33">
        <v>921166.48306999996</v>
      </c>
      <c r="H33">
        <f t="shared" si="1"/>
        <v>30.6011116311347</v>
      </c>
      <c r="I33">
        <v>375.58941700000003</v>
      </c>
      <c r="J33" s="2">
        <v>20</v>
      </c>
      <c r="K33" s="3">
        <v>0.46</v>
      </c>
      <c r="L33" s="7">
        <v>20</v>
      </c>
      <c r="M33" s="7"/>
      <c r="N33">
        <f t="shared" si="0"/>
        <v>30.6</v>
      </c>
      <c r="O33" s="6">
        <f t="shared" si="2"/>
        <v>375.17406400000004</v>
      </c>
      <c r="P33" s="6">
        <v>375.63406400000002</v>
      </c>
      <c r="Q33" s="20"/>
    </row>
    <row r="34" spans="1:17" x14ac:dyDescent="0.25">
      <c r="A34">
        <v>31</v>
      </c>
      <c r="B34" t="s">
        <v>7</v>
      </c>
      <c r="C34">
        <v>0</v>
      </c>
      <c r="D34" t="s">
        <v>9</v>
      </c>
      <c r="E34">
        <v>375.5</v>
      </c>
      <c r="F34">
        <v>722086.91012500005</v>
      </c>
      <c r="G34">
        <v>921165.62797100004</v>
      </c>
      <c r="H34">
        <f t="shared" si="1"/>
        <v>31.601112277524262</v>
      </c>
      <c r="I34">
        <v>375.5</v>
      </c>
      <c r="J34" s="2">
        <v>21</v>
      </c>
      <c r="K34" s="3">
        <v>0.5</v>
      </c>
      <c r="L34" s="7">
        <v>21</v>
      </c>
      <c r="M34" s="7"/>
      <c r="N34">
        <f t="shared" si="0"/>
        <v>31.6</v>
      </c>
      <c r="O34" s="6">
        <f t="shared" si="2"/>
        <v>375.13406400000002</v>
      </c>
      <c r="P34" s="6">
        <v>375.63406400000002</v>
      </c>
      <c r="Q34" s="20"/>
    </row>
    <row r="35" spans="1:17" x14ac:dyDescent="0.25">
      <c r="A35">
        <v>32</v>
      </c>
      <c r="B35" t="s">
        <v>7</v>
      </c>
      <c r="C35">
        <v>0</v>
      </c>
      <c r="D35" t="s">
        <v>9</v>
      </c>
      <c r="E35">
        <v>375.5</v>
      </c>
      <c r="F35">
        <v>722086.39165899996</v>
      </c>
      <c r="G35">
        <v>921164.77287300001</v>
      </c>
      <c r="H35">
        <f t="shared" si="1"/>
        <v>32.601112068967183</v>
      </c>
      <c r="I35">
        <v>375.5</v>
      </c>
      <c r="J35" s="2">
        <v>22</v>
      </c>
      <c r="K35" s="3">
        <v>0.56000000000000005</v>
      </c>
      <c r="L35" s="7">
        <v>22</v>
      </c>
      <c r="M35" s="7"/>
      <c r="N35">
        <f t="shared" si="0"/>
        <v>32.6</v>
      </c>
      <c r="O35" s="6">
        <f t="shared" si="2"/>
        <v>375.07406400000002</v>
      </c>
      <c r="P35" s="6">
        <v>375.63406400000002</v>
      </c>
      <c r="Q35" s="20"/>
    </row>
    <row r="36" spans="1:17" x14ac:dyDescent="0.25">
      <c r="A36">
        <v>33</v>
      </c>
      <c r="B36" t="s">
        <v>7</v>
      </c>
      <c r="C36">
        <v>0</v>
      </c>
      <c r="D36" t="s">
        <v>9</v>
      </c>
      <c r="E36">
        <v>375.5</v>
      </c>
      <c r="F36">
        <v>722085.87319299998</v>
      </c>
      <c r="G36">
        <v>921163.91777499998</v>
      </c>
      <c r="H36">
        <f t="shared" si="1"/>
        <v>33.601111860350443</v>
      </c>
      <c r="I36">
        <v>375.5</v>
      </c>
      <c r="J36" s="2">
        <v>23</v>
      </c>
      <c r="K36" s="3">
        <v>0.59</v>
      </c>
      <c r="L36" s="7">
        <v>23</v>
      </c>
      <c r="M36" s="7"/>
      <c r="N36">
        <f t="shared" si="0"/>
        <v>33.6</v>
      </c>
      <c r="O36" s="6">
        <f t="shared" si="2"/>
        <v>375.04406400000005</v>
      </c>
      <c r="P36" s="6">
        <v>375.63406400000002</v>
      </c>
      <c r="Q36" s="20"/>
    </row>
    <row r="37" spans="1:17" x14ac:dyDescent="0.25">
      <c r="A37">
        <v>34</v>
      </c>
      <c r="B37" t="s">
        <v>7</v>
      </c>
      <c r="C37">
        <v>0</v>
      </c>
      <c r="D37" t="s">
        <v>9</v>
      </c>
      <c r="E37">
        <v>375.5</v>
      </c>
      <c r="F37">
        <v>722085.354727</v>
      </c>
      <c r="G37">
        <v>921163.06267599994</v>
      </c>
      <c r="H37">
        <f t="shared" si="1"/>
        <v>34.601112506841346</v>
      </c>
      <c r="I37">
        <v>375.5</v>
      </c>
      <c r="J37" s="2">
        <v>24</v>
      </c>
      <c r="K37" s="3">
        <v>0.67</v>
      </c>
      <c r="L37" s="7">
        <v>24</v>
      </c>
      <c r="M37" s="7"/>
      <c r="N37">
        <f t="shared" si="0"/>
        <v>34.6</v>
      </c>
      <c r="O37" s="6">
        <f t="shared" si="2"/>
        <v>374.96406400000001</v>
      </c>
      <c r="P37" s="6">
        <v>375.63406400000002</v>
      </c>
      <c r="Q37" s="20"/>
    </row>
    <row r="38" spans="1:17" x14ac:dyDescent="0.25">
      <c r="A38">
        <v>35</v>
      </c>
      <c r="B38" t="s">
        <v>7</v>
      </c>
      <c r="C38">
        <v>0</v>
      </c>
      <c r="D38" t="s">
        <v>9</v>
      </c>
      <c r="E38">
        <v>375.5</v>
      </c>
      <c r="F38">
        <v>722084.83626100002</v>
      </c>
      <c r="G38">
        <v>921162.20757800003</v>
      </c>
      <c r="H38">
        <f t="shared" si="1"/>
        <v>35.60111229812621</v>
      </c>
      <c r="I38">
        <v>375.5</v>
      </c>
      <c r="J38" s="2">
        <v>25</v>
      </c>
      <c r="K38" s="5">
        <v>0.7</v>
      </c>
      <c r="L38" s="7">
        <v>25</v>
      </c>
      <c r="M38" s="7"/>
      <c r="N38">
        <f t="shared" si="0"/>
        <v>35.6</v>
      </c>
      <c r="O38" s="6">
        <f t="shared" si="2"/>
        <v>374.93406400000003</v>
      </c>
      <c r="P38" s="6">
        <v>375.63406400000002</v>
      </c>
      <c r="Q38" s="20"/>
    </row>
    <row r="39" spans="1:17" x14ac:dyDescent="0.25">
      <c r="A39">
        <v>36</v>
      </c>
      <c r="B39" t="s">
        <v>7</v>
      </c>
      <c r="C39">
        <v>0</v>
      </c>
      <c r="D39" t="s">
        <v>9</v>
      </c>
      <c r="E39">
        <v>375.5</v>
      </c>
      <c r="F39">
        <v>722084.31779600005</v>
      </c>
      <c r="G39">
        <v>921161.35248</v>
      </c>
      <c r="H39">
        <f t="shared" si="1"/>
        <v>36.601111571044747</v>
      </c>
      <c r="I39">
        <v>375.5</v>
      </c>
      <c r="J39" s="2">
        <v>26</v>
      </c>
      <c r="K39" s="3">
        <v>0.82</v>
      </c>
      <c r="L39" s="7">
        <v>26</v>
      </c>
      <c r="M39" s="7"/>
      <c r="N39">
        <f t="shared" si="0"/>
        <v>36.6</v>
      </c>
      <c r="O39" s="6">
        <f t="shared" si="2"/>
        <v>374.81406400000003</v>
      </c>
      <c r="P39" s="6">
        <v>375.63406400000002</v>
      </c>
      <c r="Q39" s="20"/>
    </row>
    <row r="40" spans="1:17" x14ac:dyDescent="0.25">
      <c r="A40">
        <v>37</v>
      </c>
      <c r="B40" t="s">
        <v>7</v>
      </c>
      <c r="C40">
        <v>0</v>
      </c>
      <c r="D40" t="s">
        <v>9</v>
      </c>
      <c r="E40">
        <v>375.5</v>
      </c>
      <c r="F40">
        <v>722083.79932999995</v>
      </c>
      <c r="G40">
        <v>921160.49738099996</v>
      </c>
      <c r="H40">
        <f t="shared" si="1"/>
        <v>37.601112217597297</v>
      </c>
      <c r="I40">
        <v>375.5</v>
      </c>
      <c r="J40" s="2">
        <v>27</v>
      </c>
      <c r="K40" s="3">
        <v>0.87</v>
      </c>
      <c r="L40" s="7">
        <v>27</v>
      </c>
      <c r="M40" s="7"/>
      <c r="N40">
        <f t="shared" si="0"/>
        <v>37.6</v>
      </c>
      <c r="O40" s="6">
        <f t="shared" si="2"/>
        <v>374.76406400000002</v>
      </c>
      <c r="P40" s="6">
        <v>375.63406400000002</v>
      </c>
      <c r="Q40" s="20"/>
    </row>
    <row r="41" spans="1:17" x14ac:dyDescent="0.25">
      <c r="A41">
        <v>38</v>
      </c>
      <c r="B41" t="s">
        <v>7</v>
      </c>
      <c r="C41">
        <v>0</v>
      </c>
      <c r="D41" t="s">
        <v>9</v>
      </c>
      <c r="E41">
        <v>375.52096599999999</v>
      </c>
      <c r="F41">
        <v>722083.28086399997</v>
      </c>
      <c r="G41">
        <v>921159.64228300005</v>
      </c>
      <c r="H41">
        <f t="shared" si="1"/>
        <v>38.601112008883504</v>
      </c>
      <c r="I41">
        <v>375.52096599999999</v>
      </c>
      <c r="J41" s="2">
        <v>28</v>
      </c>
      <c r="K41" s="3">
        <v>0.91</v>
      </c>
      <c r="L41" s="7">
        <v>28</v>
      </c>
      <c r="M41" s="7"/>
      <c r="N41">
        <f t="shared" si="0"/>
        <v>38.6</v>
      </c>
      <c r="O41" s="6">
        <f t="shared" si="2"/>
        <v>374.724064</v>
      </c>
      <c r="P41" s="6">
        <v>375.63406400000002</v>
      </c>
      <c r="Q41" s="20"/>
    </row>
    <row r="42" spans="1:17" x14ac:dyDescent="0.25">
      <c r="A42">
        <v>39</v>
      </c>
      <c r="B42" t="s">
        <v>7</v>
      </c>
      <c r="C42">
        <v>0</v>
      </c>
      <c r="D42" t="s">
        <v>9</v>
      </c>
      <c r="E42">
        <v>375.52096599999999</v>
      </c>
      <c r="F42">
        <v>722082.76239799999</v>
      </c>
      <c r="G42">
        <v>921158.78718500002</v>
      </c>
      <c r="H42">
        <f t="shared" si="1"/>
        <v>39.601111800269678</v>
      </c>
      <c r="I42">
        <v>375.52096599999999</v>
      </c>
      <c r="J42" s="2">
        <v>29</v>
      </c>
      <c r="K42" s="3">
        <v>0.98</v>
      </c>
      <c r="L42" s="7">
        <v>29</v>
      </c>
      <c r="M42" s="7"/>
      <c r="N42">
        <f t="shared" si="0"/>
        <v>39.6</v>
      </c>
      <c r="O42" s="6">
        <f t="shared" si="2"/>
        <v>374.65406400000001</v>
      </c>
      <c r="P42" s="6">
        <v>375.63406400000002</v>
      </c>
      <c r="Q42" s="20"/>
    </row>
    <row r="43" spans="1:17" x14ac:dyDescent="0.25">
      <c r="A43">
        <v>40</v>
      </c>
      <c r="B43" t="s">
        <v>7</v>
      </c>
      <c r="C43">
        <v>0</v>
      </c>
      <c r="D43" t="s">
        <v>9</v>
      </c>
      <c r="E43">
        <v>375.52096599999999</v>
      </c>
      <c r="F43">
        <v>722082.24393200001</v>
      </c>
      <c r="G43">
        <v>921157.93208699999</v>
      </c>
      <c r="H43">
        <f t="shared" si="1"/>
        <v>40.601111591656256</v>
      </c>
      <c r="I43">
        <v>375.52096599999999</v>
      </c>
      <c r="J43" s="2">
        <v>30</v>
      </c>
      <c r="K43" s="3">
        <v>1.03</v>
      </c>
      <c r="L43" s="7">
        <v>30</v>
      </c>
      <c r="M43" s="7"/>
      <c r="N43">
        <f t="shared" si="0"/>
        <v>40.6</v>
      </c>
      <c r="O43" s="6">
        <f t="shared" si="2"/>
        <v>374.60406400000005</v>
      </c>
      <c r="P43" s="6">
        <v>375.63406400000002</v>
      </c>
      <c r="Q43" s="20"/>
    </row>
    <row r="44" spans="1:17" x14ac:dyDescent="0.25">
      <c r="A44">
        <v>41</v>
      </c>
      <c r="B44" t="s">
        <v>7</v>
      </c>
      <c r="C44">
        <v>0</v>
      </c>
      <c r="D44" t="s">
        <v>9</v>
      </c>
      <c r="E44">
        <v>375.63406400000002</v>
      </c>
      <c r="F44">
        <v>722081.72546600003</v>
      </c>
      <c r="G44">
        <v>921157.07698799996</v>
      </c>
      <c r="H44">
        <f t="shared" si="1"/>
        <v>41.601112238149852</v>
      </c>
      <c r="I44">
        <v>375.63406400000002</v>
      </c>
      <c r="J44" s="2">
        <v>31</v>
      </c>
      <c r="K44" s="3">
        <v>1.1200000000000001</v>
      </c>
      <c r="L44" s="7">
        <v>31</v>
      </c>
      <c r="M44" s="7"/>
      <c r="N44">
        <f t="shared" si="0"/>
        <v>41.6</v>
      </c>
      <c r="O44" s="6">
        <f t="shared" si="2"/>
        <v>374.51406400000002</v>
      </c>
      <c r="P44" s="6">
        <v>375.63406400000002</v>
      </c>
      <c r="Q44" s="20"/>
    </row>
    <row r="45" spans="1:17" x14ac:dyDescent="0.25">
      <c r="A45">
        <v>42</v>
      </c>
      <c r="B45" t="s">
        <v>7</v>
      </c>
      <c r="C45">
        <v>0</v>
      </c>
      <c r="D45" t="s">
        <v>9</v>
      </c>
      <c r="E45">
        <v>375.63406400000002</v>
      </c>
      <c r="F45">
        <v>722081.20700000005</v>
      </c>
      <c r="G45">
        <v>921156.22189000004</v>
      </c>
      <c r="H45">
        <f t="shared" si="1"/>
        <v>42.601112029437544</v>
      </c>
      <c r="I45">
        <v>375.63406400000002</v>
      </c>
      <c r="J45" s="2">
        <v>32</v>
      </c>
      <c r="K45" s="3">
        <v>1.02</v>
      </c>
      <c r="L45" s="7">
        <v>32</v>
      </c>
      <c r="M45" s="7"/>
      <c r="N45">
        <f t="shared" si="0"/>
        <v>42.6</v>
      </c>
      <c r="O45" s="6">
        <f t="shared" si="2"/>
        <v>374.61406400000004</v>
      </c>
      <c r="P45" s="6">
        <v>375.63406400000002</v>
      </c>
      <c r="Q45" s="20"/>
    </row>
    <row r="46" spans="1:17" x14ac:dyDescent="0.25">
      <c r="A46" s="1">
        <v>55</v>
      </c>
      <c r="B46" s="1" t="s">
        <v>7</v>
      </c>
      <c r="C46" s="1">
        <v>0</v>
      </c>
      <c r="D46" s="1" t="s">
        <v>12</v>
      </c>
      <c r="E46" s="1">
        <v>375.63406400000002</v>
      </c>
      <c r="J46" s="2">
        <v>33</v>
      </c>
      <c r="K46" s="3">
        <v>1.27</v>
      </c>
      <c r="L46" s="7">
        <v>33</v>
      </c>
      <c r="M46" s="7"/>
      <c r="N46">
        <f t="shared" si="0"/>
        <v>43.6</v>
      </c>
      <c r="O46" s="6">
        <f t="shared" si="2"/>
        <v>374.36406400000004</v>
      </c>
      <c r="P46" s="6">
        <v>375.63406400000002</v>
      </c>
      <c r="Q46" s="20"/>
    </row>
    <row r="47" spans="1:17" x14ac:dyDescent="0.25">
      <c r="A47">
        <v>43</v>
      </c>
      <c r="B47" t="s">
        <v>7</v>
      </c>
      <c r="C47">
        <v>0</v>
      </c>
      <c r="D47" t="s">
        <v>10</v>
      </c>
      <c r="E47">
        <v>376.196686</v>
      </c>
      <c r="J47" s="2">
        <v>34</v>
      </c>
      <c r="K47" s="3">
        <v>1.25</v>
      </c>
      <c r="L47" s="7">
        <v>34</v>
      </c>
      <c r="M47" s="7"/>
      <c r="N47">
        <f t="shared" si="0"/>
        <v>44.6</v>
      </c>
      <c r="O47" s="6">
        <f t="shared" si="2"/>
        <v>374.38406400000002</v>
      </c>
      <c r="P47" s="6">
        <v>375.63406400000002</v>
      </c>
      <c r="Q47" s="20"/>
    </row>
    <row r="48" spans="1:17" x14ac:dyDescent="0.25">
      <c r="A48">
        <v>44</v>
      </c>
      <c r="B48" t="s">
        <v>7</v>
      </c>
      <c r="C48">
        <v>0</v>
      </c>
      <c r="D48" t="s">
        <v>10</v>
      </c>
      <c r="E48">
        <v>376.196686</v>
      </c>
      <c r="J48" s="2">
        <v>35</v>
      </c>
      <c r="K48" s="3">
        <v>1.25</v>
      </c>
      <c r="L48" s="7">
        <v>35</v>
      </c>
      <c r="M48" s="7"/>
      <c r="N48">
        <f t="shared" si="0"/>
        <v>45.6</v>
      </c>
      <c r="O48" s="6">
        <f t="shared" si="2"/>
        <v>374.38406400000002</v>
      </c>
      <c r="P48" s="6">
        <v>375.63406400000002</v>
      </c>
      <c r="Q48" s="20"/>
    </row>
    <row r="49" spans="1:17" x14ac:dyDescent="0.25">
      <c r="A49">
        <v>45</v>
      </c>
      <c r="B49" t="s">
        <v>7</v>
      </c>
      <c r="C49">
        <v>0</v>
      </c>
      <c r="D49" t="s">
        <v>10</v>
      </c>
      <c r="E49">
        <v>376.196686</v>
      </c>
      <c r="J49" s="2">
        <v>36</v>
      </c>
      <c r="K49" s="3">
        <v>1.1200000000000001</v>
      </c>
      <c r="L49" s="7">
        <v>36</v>
      </c>
      <c r="M49" s="7"/>
      <c r="N49">
        <f t="shared" si="0"/>
        <v>46.6</v>
      </c>
      <c r="O49" s="6">
        <f t="shared" si="2"/>
        <v>374.51406400000002</v>
      </c>
      <c r="P49" s="6">
        <v>375.63406400000002</v>
      </c>
      <c r="Q49" s="20"/>
    </row>
    <row r="50" spans="1:17" x14ac:dyDescent="0.25">
      <c r="A50">
        <v>46</v>
      </c>
      <c r="B50" t="s">
        <v>7</v>
      </c>
      <c r="C50">
        <v>0</v>
      </c>
      <c r="D50" t="s">
        <v>10</v>
      </c>
      <c r="E50">
        <v>376.196686</v>
      </c>
      <c r="J50" s="2">
        <v>37</v>
      </c>
      <c r="K50" s="3">
        <v>1.02</v>
      </c>
      <c r="L50" s="7">
        <v>37</v>
      </c>
      <c r="M50" s="7"/>
      <c r="N50">
        <f t="shared" si="0"/>
        <v>47.6</v>
      </c>
      <c r="O50" s="6">
        <f t="shared" si="2"/>
        <v>374.61406400000004</v>
      </c>
      <c r="P50" s="6">
        <v>375.63406400000002</v>
      </c>
      <c r="Q50" s="20"/>
    </row>
    <row r="51" spans="1:17" x14ac:dyDescent="0.25">
      <c r="A51">
        <v>47</v>
      </c>
      <c r="B51" t="s">
        <v>7</v>
      </c>
      <c r="C51">
        <v>0</v>
      </c>
      <c r="D51" t="s">
        <v>10</v>
      </c>
      <c r="E51">
        <v>376.196686</v>
      </c>
      <c r="J51" s="2">
        <v>38</v>
      </c>
      <c r="K51" s="3">
        <v>0.54</v>
      </c>
      <c r="L51" s="7">
        <v>38</v>
      </c>
      <c r="M51" s="7"/>
      <c r="N51">
        <f t="shared" si="0"/>
        <v>48.6</v>
      </c>
      <c r="O51" s="6">
        <f t="shared" si="2"/>
        <v>375.094064</v>
      </c>
      <c r="P51" s="6">
        <v>375.63406400000002</v>
      </c>
      <c r="Q51" s="20"/>
    </row>
    <row r="52" spans="1:17" x14ac:dyDescent="0.25">
      <c r="A52">
        <v>48</v>
      </c>
      <c r="B52" t="s">
        <v>7</v>
      </c>
      <c r="C52">
        <v>0</v>
      </c>
      <c r="D52" t="s">
        <v>10</v>
      </c>
      <c r="E52">
        <v>376.196686</v>
      </c>
      <c r="J52" s="2">
        <v>39</v>
      </c>
      <c r="K52" s="3">
        <v>0.52</v>
      </c>
      <c r="L52" s="7">
        <v>39</v>
      </c>
      <c r="M52" s="7"/>
      <c r="N52">
        <f t="shared" si="0"/>
        <v>49.6</v>
      </c>
      <c r="O52" s="6">
        <f t="shared" si="2"/>
        <v>375.11406400000004</v>
      </c>
      <c r="P52" s="6">
        <v>375.63406400000002</v>
      </c>
      <c r="Q52" s="20"/>
    </row>
    <row r="53" spans="1:17" x14ac:dyDescent="0.25">
      <c r="A53">
        <v>49</v>
      </c>
      <c r="B53" t="s">
        <v>7</v>
      </c>
      <c r="C53">
        <v>0</v>
      </c>
      <c r="D53" t="s">
        <v>10</v>
      </c>
      <c r="E53">
        <v>377.40631100000002</v>
      </c>
      <c r="J53" s="2">
        <v>40</v>
      </c>
      <c r="K53" s="3">
        <v>0.43</v>
      </c>
      <c r="L53" s="7">
        <v>40</v>
      </c>
      <c r="M53" s="7"/>
      <c r="N53">
        <f t="shared" si="0"/>
        <v>50.6</v>
      </c>
      <c r="O53" s="6">
        <f t="shared" si="2"/>
        <v>375.20406400000002</v>
      </c>
      <c r="P53" s="6">
        <v>375.63406400000002</v>
      </c>
      <c r="Q53" s="20"/>
    </row>
    <row r="54" spans="1:17" x14ac:dyDescent="0.25">
      <c r="A54">
        <v>50</v>
      </c>
      <c r="B54" t="s">
        <v>7</v>
      </c>
      <c r="C54">
        <v>0</v>
      </c>
      <c r="D54" t="s">
        <v>10</v>
      </c>
      <c r="E54">
        <v>378.16290300000003</v>
      </c>
      <c r="J54" s="2">
        <v>41</v>
      </c>
      <c r="K54" s="3">
        <v>0.4</v>
      </c>
      <c r="L54" s="7">
        <v>41</v>
      </c>
      <c r="M54" s="7"/>
      <c r="N54">
        <f t="shared" si="0"/>
        <v>51.6</v>
      </c>
      <c r="O54" s="6">
        <f t="shared" si="2"/>
        <v>375.23406400000005</v>
      </c>
      <c r="P54" s="6">
        <v>375.63406400000002</v>
      </c>
      <c r="Q54" s="20"/>
    </row>
    <row r="55" spans="1:17" x14ac:dyDescent="0.25">
      <c r="A55">
        <v>51</v>
      </c>
      <c r="B55" t="s">
        <v>7</v>
      </c>
      <c r="C55">
        <v>0</v>
      </c>
      <c r="D55" t="s">
        <v>10</v>
      </c>
      <c r="E55">
        <v>378.16290300000003</v>
      </c>
      <c r="J55" s="2">
        <v>42</v>
      </c>
      <c r="K55" s="3">
        <v>0.37</v>
      </c>
      <c r="L55" s="7">
        <v>42</v>
      </c>
      <c r="M55" s="7"/>
      <c r="N55">
        <f t="shared" si="0"/>
        <v>52.6</v>
      </c>
      <c r="O55" s="6">
        <f t="shared" si="2"/>
        <v>375.26406400000002</v>
      </c>
      <c r="P55" s="6">
        <v>375.63406400000002</v>
      </c>
      <c r="Q55" s="20"/>
    </row>
    <row r="56" spans="1:17" x14ac:dyDescent="0.25">
      <c r="A56">
        <v>52</v>
      </c>
      <c r="B56" t="s">
        <v>7</v>
      </c>
      <c r="C56">
        <v>0</v>
      </c>
      <c r="D56" t="s">
        <v>10</v>
      </c>
      <c r="E56">
        <v>378.16290300000003</v>
      </c>
      <c r="J56" s="4">
        <v>42.37</v>
      </c>
      <c r="K56" s="5">
        <v>0</v>
      </c>
      <c r="L56" s="4">
        <v>42.37</v>
      </c>
      <c r="M56" s="4"/>
      <c r="N56" s="21">
        <f t="shared" si="0"/>
        <v>52.97</v>
      </c>
      <c r="O56" s="6">
        <f>$I$57-K56</f>
        <v>375.63406400000002</v>
      </c>
      <c r="P56" s="6">
        <v>375.63406400000002</v>
      </c>
      <c r="Q56" s="20"/>
    </row>
    <row r="57" spans="1:17" x14ac:dyDescent="0.25">
      <c r="A57">
        <v>53</v>
      </c>
      <c r="B57" t="s">
        <v>7</v>
      </c>
      <c r="C57">
        <v>0</v>
      </c>
      <c r="D57" t="s">
        <v>10</v>
      </c>
      <c r="E57">
        <v>378.16290300000003</v>
      </c>
      <c r="F57" s="1">
        <v>722080.89950099995</v>
      </c>
      <c r="G57" s="1">
        <v>921155.71473500005</v>
      </c>
      <c r="H57" s="1">
        <f t="shared" si="1"/>
        <v>43.19420715594557</v>
      </c>
      <c r="I57">
        <v>375.63406400000002</v>
      </c>
      <c r="J57">
        <v>42.963095126508023</v>
      </c>
      <c r="L57">
        <v>42.963095126508023</v>
      </c>
      <c r="N57" s="22">
        <f t="shared" si="0"/>
        <v>53.563095126508024</v>
      </c>
      <c r="O57">
        <v>375.63406400000002</v>
      </c>
      <c r="P57" s="6"/>
      <c r="Q57" s="20"/>
    </row>
    <row r="58" spans="1:17" x14ac:dyDescent="0.25">
      <c r="F58">
        <v>722080.38101999997</v>
      </c>
      <c r="G58">
        <v>921154.85964599997</v>
      </c>
      <c r="H58">
        <f t="shared" si="1"/>
        <v>44.194207028421822</v>
      </c>
      <c r="I58">
        <v>376.196686</v>
      </c>
      <c r="J58">
        <f>J57+1</f>
        <v>43.963095126508023</v>
      </c>
      <c r="L58">
        <f>L57+1</f>
        <v>43.963095126508023</v>
      </c>
      <c r="N58">
        <f t="shared" si="0"/>
        <v>54.563095126508024</v>
      </c>
      <c r="O58">
        <v>376.196686</v>
      </c>
      <c r="Q58" s="20"/>
    </row>
    <row r="59" spans="1:17" x14ac:dyDescent="0.25">
      <c r="F59">
        <v>722079.86253899999</v>
      </c>
      <c r="G59">
        <v>921154.00455700001</v>
      </c>
      <c r="H59">
        <f t="shared" si="1"/>
        <v>45.194206900808204</v>
      </c>
      <c r="I59">
        <v>376.196686</v>
      </c>
      <c r="J59">
        <f t="shared" ref="J59:L68" si="3">J58+1</f>
        <v>44.963095126508023</v>
      </c>
      <c r="L59">
        <f t="shared" si="3"/>
        <v>44.963095126508023</v>
      </c>
      <c r="N59">
        <f t="shared" si="0"/>
        <v>55.563095126508024</v>
      </c>
      <c r="O59">
        <v>376.196686</v>
      </c>
      <c r="Q59" s="20"/>
    </row>
    <row r="60" spans="1:17" x14ac:dyDescent="0.25">
      <c r="F60">
        <v>722079.34405900002</v>
      </c>
      <c r="G60">
        <v>921153.14946700004</v>
      </c>
      <c r="H60">
        <f t="shared" si="1"/>
        <v>46.19420710984145</v>
      </c>
      <c r="I60">
        <v>376.196686</v>
      </c>
      <c r="J60">
        <f t="shared" si="3"/>
        <v>45.963095126508023</v>
      </c>
      <c r="L60">
        <f t="shared" si="3"/>
        <v>45.963095126508023</v>
      </c>
      <c r="N60">
        <f t="shared" si="0"/>
        <v>56.563095126508024</v>
      </c>
      <c r="O60">
        <v>376.196686</v>
      </c>
      <c r="Q60" s="20"/>
    </row>
    <row r="61" spans="1:17" x14ac:dyDescent="0.25">
      <c r="F61">
        <v>722078.82557800005</v>
      </c>
      <c r="G61">
        <v>921152.29437799996</v>
      </c>
      <c r="H61">
        <f t="shared" si="1"/>
        <v>47.194206982344333</v>
      </c>
      <c r="I61">
        <v>376.196686</v>
      </c>
      <c r="J61">
        <f t="shared" si="3"/>
        <v>46.963095126508023</v>
      </c>
      <c r="L61">
        <f t="shared" si="3"/>
        <v>46.963095126508023</v>
      </c>
      <c r="N61">
        <f t="shared" si="0"/>
        <v>57.563095126508024</v>
      </c>
      <c r="O61">
        <v>376.196686</v>
      </c>
      <c r="Q61" s="20"/>
    </row>
    <row r="62" spans="1:17" x14ac:dyDescent="0.25">
      <c r="F62">
        <v>722078.30709699995</v>
      </c>
      <c r="G62">
        <v>921151.439289</v>
      </c>
      <c r="H62">
        <f t="shared" si="1"/>
        <v>48.194206854816009</v>
      </c>
      <c r="I62">
        <v>376.196686</v>
      </c>
      <c r="J62">
        <f t="shared" si="3"/>
        <v>47.963095126508023</v>
      </c>
      <c r="L62">
        <f t="shared" si="3"/>
        <v>47.963095126508023</v>
      </c>
      <c r="N62">
        <f t="shared" si="0"/>
        <v>58.563095126508024</v>
      </c>
      <c r="O62">
        <v>376.196686</v>
      </c>
      <c r="Q62" s="20"/>
    </row>
    <row r="63" spans="1:17" x14ac:dyDescent="0.25">
      <c r="F63">
        <v>722077.78861599998</v>
      </c>
      <c r="G63">
        <v>921150.58420000004</v>
      </c>
      <c r="H63">
        <f t="shared" si="1"/>
        <v>49.194206727234814</v>
      </c>
      <c r="I63">
        <v>376.196686</v>
      </c>
      <c r="J63">
        <f t="shared" si="3"/>
        <v>48.963095126508023</v>
      </c>
      <c r="L63">
        <f t="shared" si="3"/>
        <v>48.963095126508023</v>
      </c>
      <c r="N63">
        <f t="shared" si="0"/>
        <v>59.563095126508024</v>
      </c>
      <c r="O63">
        <v>376.196686</v>
      </c>
      <c r="Q63" s="20"/>
    </row>
    <row r="64" spans="1:17" x14ac:dyDescent="0.25">
      <c r="F64">
        <v>722077.27013600001</v>
      </c>
      <c r="G64">
        <v>921149.72910999996</v>
      </c>
      <c r="H64">
        <f t="shared" si="1"/>
        <v>50.194206936395886</v>
      </c>
      <c r="I64">
        <v>377.40631100000002</v>
      </c>
      <c r="J64">
        <f t="shared" si="3"/>
        <v>49.963095126508023</v>
      </c>
      <c r="L64">
        <f t="shared" si="3"/>
        <v>49.963095126508023</v>
      </c>
      <c r="N64">
        <f t="shared" si="0"/>
        <v>60.563095126508024</v>
      </c>
      <c r="O64">
        <v>377.40631100000002</v>
      </c>
      <c r="Q64" s="20"/>
    </row>
    <row r="65" spans="6:33" x14ac:dyDescent="0.25">
      <c r="F65">
        <v>722076.75165500003</v>
      </c>
      <c r="G65">
        <v>921148.874021</v>
      </c>
      <c r="H65">
        <f t="shared" si="1"/>
        <v>51.194206808827872</v>
      </c>
      <c r="I65">
        <v>378.16290300000003</v>
      </c>
      <c r="J65">
        <f t="shared" si="3"/>
        <v>50.963095126508023</v>
      </c>
      <c r="L65">
        <f t="shared" si="3"/>
        <v>50.963095126508023</v>
      </c>
      <c r="N65">
        <f t="shared" si="0"/>
        <v>61.563095126508024</v>
      </c>
      <c r="O65">
        <v>378.16290300000003</v>
      </c>
      <c r="Q65" s="20"/>
    </row>
    <row r="66" spans="6:33" x14ac:dyDescent="0.25">
      <c r="F66">
        <v>722076.23317400005</v>
      </c>
      <c r="G66">
        <v>921148.01893200004</v>
      </c>
      <c r="H66">
        <f t="shared" si="1"/>
        <v>52.194206681266124</v>
      </c>
      <c r="I66">
        <v>378.16290300000003</v>
      </c>
      <c r="J66">
        <f t="shared" si="3"/>
        <v>51.963095126508023</v>
      </c>
      <c r="L66">
        <f t="shared" si="3"/>
        <v>51.963095126508023</v>
      </c>
      <c r="N66">
        <f t="shared" si="0"/>
        <v>62.563095126508024</v>
      </c>
      <c r="O66">
        <v>378.16290300000003</v>
      </c>
      <c r="Q66" s="20"/>
    </row>
    <row r="67" spans="6:33" x14ac:dyDescent="0.25">
      <c r="F67">
        <v>722075.71469299996</v>
      </c>
      <c r="G67">
        <v>921147.16384199995</v>
      </c>
      <c r="H67">
        <f t="shared" si="1"/>
        <v>53.194207408974755</v>
      </c>
      <c r="I67">
        <v>378.16290300000003</v>
      </c>
      <c r="J67">
        <f t="shared" si="3"/>
        <v>52.963095126508023</v>
      </c>
      <c r="L67">
        <f t="shared" si="3"/>
        <v>52.963095126508023</v>
      </c>
      <c r="N67">
        <f t="shared" ref="N67:N68" si="4">L67+10.6</f>
        <v>63.563095126508024</v>
      </c>
      <c r="O67">
        <v>378.16290300000003</v>
      </c>
      <c r="Q67" s="20"/>
    </row>
    <row r="68" spans="6:33" x14ac:dyDescent="0.25">
      <c r="F68">
        <v>722075.19621299999</v>
      </c>
      <c r="G68">
        <v>921146.30875299999</v>
      </c>
      <c r="H68">
        <f t="shared" ref="H68" si="5">SQRT(((F68-$F$2)^2+(G68-$G$2)^2))</f>
        <v>54.194206762953804</v>
      </c>
      <c r="I68">
        <v>378.16290300000003</v>
      </c>
      <c r="J68">
        <f t="shared" si="3"/>
        <v>53.963095126508023</v>
      </c>
      <c r="L68">
        <f t="shared" si="3"/>
        <v>53.963095126508023</v>
      </c>
      <c r="N68">
        <f t="shared" si="4"/>
        <v>64.563095126508017</v>
      </c>
      <c r="O68">
        <v>378.16290300000003</v>
      </c>
      <c r="Q68" s="20"/>
    </row>
    <row r="69" spans="6:33" x14ac:dyDescent="0.25">
      <c r="Q69" s="20">
        <v>373.93149900000003</v>
      </c>
    </row>
    <row r="71" spans="6:33" x14ac:dyDescent="0.25">
      <c r="U71" s="8" t="s">
        <v>15</v>
      </c>
      <c r="V71" s="14"/>
      <c r="AA71" s="13"/>
    </row>
    <row r="72" spans="6:33" x14ac:dyDescent="0.25">
      <c r="U72" s="9" t="s">
        <v>16</v>
      </c>
      <c r="V72" s="10">
        <v>0.44930555555555557</v>
      </c>
    </row>
    <row r="73" spans="6:33" x14ac:dyDescent="0.25">
      <c r="U73" s="11" t="s">
        <v>17</v>
      </c>
      <c r="V73" s="12">
        <v>1.7025650000000001</v>
      </c>
    </row>
    <row r="75" spans="6:33" ht="45" x14ac:dyDescent="0.25">
      <c r="Q75" s="30"/>
      <c r="U75" s="17" t="s">
        <v>20</v>
      </c>
      <c r="V75" s="20">
        <f>V76-V73</f>
        <v>373.93149900000003</v>
      </c>
      <c r="X75" s="70" t="s">
        <v>25</v>
      </c>
      <c r="Y75" s="71"/>
      <c r="Z75" s="71"/>
      <c r="AA75" s="72"/>
      <c r="AB75" s="73" t="s">
        <v>27</v>
      </c>
      <c r="AC75" s="73"/>
      <c r="AD75" s="31"/>
    </row>
    <row r="76" spans="6:33" ht="36" customHeight="1" x14ac:dyDescent="0.25">
      <c r="U76" s="17" t="s">
        <v>19</v>
      </c>
      <c r="V76" s="20">
        <v>375.63406400000002</v>
      </c>
      <c r="W76" s="38" t="s">
        <v>35</v>
      </c>
      <c r="X76" s="74" t="s">
        <v>24</v>
      </c>
      <c r="Y76" s="75"/>
      <c r="Z76" s="74" t="s">
        <v>23</v>
      </c>
      <c r="AA76" s="75"/>
      <c r="AB76" s="34">
        <v>0.44305555555555554</v>
      </c>
      <c r="AC76" s="34">
        <v>0.4597222222222222</v>
      </c>
      <c r="AD76" s="32"/>
      <c r="AE76" s="27" t="s">
        <v>28</v>
      </c>
      <c r="AF76" s="23">
        <v>9.1000000000000004E-3</v>
      </c>
      <c r="AG76">
        <f>SQRT(AF76)</f>
        <v>9.5393920141694566E-2</v>
      </c>
    </row>
    <row r="77" spans="6:33" x14ac:dyDescent="0.25">
      <c r="U77" s="18" t="s">
        <v>18</v>
      </c>
      <c r="V77" s="19">
        <v>0.67741935483870996</v>
      </c>
      <c r="W77" s="39">
        <f>(ABS(AB79-$Z$77)/$AB$79)*100</f>
        <v>11.560289321177249</v>
      </c>
      <c r="X77" s="76">
        <f>_xll.ChannelArea($N$2:$N$68,$O$2:$O$68,$V$76)</f>
        <v>20.943449999999945</v>
      </c>
      <c r="Y77" s="76"/>
      <c r="Z77" s="76">
        <f>X77*V77</f>
        <v>14.187498387096744</v>
      </c>
      <c r="AA77" s="76"/>
      <c r="AB77" s="78">
        <v>16.330499999999997</v>
      </c>
      <c r="AC77" s="78">
        <v>15.753500000000001</v>
      </c>
      <c r="AD77" s="33"/>
      <c r="AE77" s="27" t="s">
        <v>29</v>
      </c>
      <c r="AF77" s="28">
        <f>X77</f>
        <v>20.943449999999945</v>
      </c>
    </row>
    <row r="78" spans="6:33" x14ac:dyDescent="0.25">
      <c r="U78" s="26" t="s">
        <v>26</v>
      </c>
      <c r="V78" s="19">
        <v>0.8</v>
      </c>
      <c r="W78" s="39">
        <f>(ABS(Z79-AB79)/AB79)*100</f>
        <v>4.4430868968954016</v>
      </c>
      <c r="X78" s="76"/>
      <c r="Y78" s="76"/>
      <c r="Z78" s="76"/>
      <c r="AA78" s="76"/>
      <c r="AB78" s="79"/>
      <c r="AC78" s="79"/>
      <c r="AD78" s="33"/>
      <c r="AE78" s="27" t="s">
        <v>30</v>
      </c>
      <c r="AF78" s="23">
        <f>_xll.WettedPerimeter(N2:N68,O2:O68,P13)</f>
        <v>33.319327232716255</v>
      </c>
    </row>
    <row r="79" spans="6:33" ht="30" customHeight="1" x14ac:dyDescent="0.25">
      <c r="X79" s="76"/>
      <c r="Y79" s="76"/>
      <c r="Z79" s="83">
        <f>X77*V78</f>
        <v>16.754759999999958</v>
      </c>
      <c r="AA79" s="83"/>
      <c r="AB79" s="81">
        <f>AVERAGE(AB77:AC78)</f>
        <v>16.041999999999998</v>
      </c>
      <c r="AC79" s="82"/>
      <c r="AD79" s="33"/>
      <c r="AE79" s="27" t="s">
        <v>31</v>
      </c>
      <c r="AF79" s="23">
        <v>1E-3</v>
      </c>
      <c r="AG79">
        <f>(AF77/AF78)^2/3</f>
        <v>0.13169908155402546</v>
      </c>
    </row>
    <row r="80" spans="6:33" x14ac:dyDescent="0.25">
      <c r="AE80" s="29" t="s">
        <v>33</v>
      </c>
      <c r="AF80">
        <f>((AF77/AF78)^2/3)*(AF76^1/2)/AF79</f>
        <v>0.59923082107081593</v>
      </c>
    </row>
    <row r="81" spans="28:33" x14ac:dyDescent="0.25">
      <c r="AB81">
        <f>Z77/AB79</f>
        <v>0.88439710678822747</v>
      </c>
      <c r="AE81" s="29" t="s">
        <v>34</v>
      </c>
      <c r="AF81">
        <f>AF80*X77</f>
        <v>12.549960739555548</v>
      </c>
    </row>
    <row r="82" spans="28:33" x14ac:dyDescent="0.25">
      <c r="AG82">
        <f>AF77/AF78</f>
        <v>0.62856761343715151</v>
      </c>
    </row>
  </sheetData>
  <mergeCells count="10">
    <mergeCell ref="AC77:AC78"/>
    <mergeCell ref="AB79:AC79"/>
    <mergeCell ref="X75:AA75"/>
    <mergeCell ref="AB75:AC75"/>
    <mergeCell ref="X76:Y76"/>
    <mergeCell ref="Z76:AA76"/>
    <mergeCell ref="X77:Y79"/>
    <mergeCell ref="Z77:AA78"/>
    <mergeCell ref="Z79:AA79"/>
    <mergeCell ref="AB77:AB7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AC53"/>
  <sheetViews>
    <sheetView topLeftCell="A13" zoomScale="55" zoomScaleNormal="55" workbookViewId="0">
      <selection activeCell="K26" sqref="K26"/>
    </sheetView>
  </sheetViews>
  <sheetFormatPr defaultRowHeight="15" x14ac:dyDescent="0.25"/>
  <cols>
    <col min="2" max="2" width="35" bestFit="1" customWidth="1"/>
    <col min="3" max="3" width="17.5703125" customWidth="1"/>
    <col min="4" max="4" width="28" customWidth="1"/>
    <col min="5" max="5" width="25.140625" bestFit="1" customWidth="1"/>
    <col min="16" max="16" width="35" bestFit="1" customWidth="1"/>
    <col min="17" max="17" width="29.28515625" bestFit="1" customWidth="1"/>
    <col min="18" max="18" width="28" bestFit="1" customWidth="1"/>
    <col min="19" max="19" width="22.42578125" customWidth="1"/>
  </cols>
  <sheetData>
    <row r="23" spans="2:21" ht="63" x14ac:dyDescent="0.5">
      <c r="B23" s="45"/>
      <c r="C23" s="48" t="s">
        <v>41</v>
      </c>
      <c r="D23" s="48" t="s">
        <v>21</v>
      </c>
      <c r="E23" s="49" t="s">
        <v>43</v>
      </c>
      <c r="F23" s="84" t="s">
        <v>42</v>
      </c>
      <c r="G23" s="84"/>
      <c r="P23" s="45"/>
      <c r="Q23" s="48" t="s">
        <v>41</v>
      </c>
      <c r="R23" s="48" t="s">
        <v>21</v>
      </c>
      <c r="S23" s="49" t="s">
        <v>43</v>
      </c>
      <c r="T23" s="84" t="s">
        <v>42</v>
      </c>
      <c r="U23" s="84"/>
    </row>
    <row r="24" spans="2:21" ht="31.5" x14ac:dyDescent="0.5">
      <c r="B24" s="45" t="s">
        <v>18</v>
      </c>
      <c r="C24" s="45">
        <v>0.57200000000000006</v>
      </c>
      <c r="D24" s="84">
        <v>15.410500000000004</v>
      </c>
      <c r="E24" s="47">
        <v>8.8148060000000026</v>
      </c>
      <c r="F24" s="86">
        <f>(ABS(E24-9.526)/9.526)*100</f>
        <v>7.4658198614318412</v>
      </c>
      <c r="G24" s="86"/>
      <c r="P24" s="45" t="s">
        <v>18</v>
      </c>
      <c r="Q24" s="50">
        <v>0.55200000000000005</v>
      </c>
      <c r="R24" s="84">
        <v>15.230500000000003</v>
      </c>
      <c r="S24" s="47">
        <v>8.4072360000000028</v>
      </c>
      <c r="T24" s="86">
        <f>(ABS(S24-9.0808)/9.0808)*100</f>
        <v>7.4174522068539899</v>
      </c>
      <c r="U24" s="86"/>
    </row>
    <row r="25" spans="2:21" ht="31.5" x14ac:dyDescent="0.5">
      <c r="B25" s="45" t="s">
        <v>40</v>
      </c>
      <c r="C25" s="45">
        <v>0.5</v>
      </c>
      <c r="D25" s="84"/>
      <c r="E25" s="47">
        <v>7.7052500000000022</v>
      </c>
      <c r="F25" s="86">
        <f>(ABS(E25-9.526)/9.526)*100</f>
        <v>19.113478899853011</v>
      </c>
      <c r="G25" s="86"/>
      <c r="P25" s="45" t="s">
        <v>40</v>
      </c>
      <c r="Q25" s="50">
        <v>0.4</v>
      </c>
      <c r="R25" s="84"/>
      <c r="S25" s="47">
        <v>6.0922000000000018</v>
      </c>
      <c r="T25" s="86">
        <f>(ABS(S25-9.0808)/9.0808)*100</f>
        <v>32.911197251343474</v>
      </c>
      <c r="U25" s="86"/>
    </row>
    <row r="51" spans="2:29" ht="63" x14ac:dyDescent="0.5">
      <c r="B51" s="45"/>
      <c r="C51" s="48" t="s">
        <v>41</v>
      </c>
      <c r="D51" s="48" t="s">
        <v>21</v>
      </c>
      <c r="E51" s="49" t="s">
        <v>43</v>
      </c>
      <c r="F51" s="84" t="s">
        <v>42</v>
      </c>
      <c r="G51" s="84"/>
      <c r="P51" s="50"/>
      <c r="Q51" s="50" t="s">
        <v>41</v>
      </c>
      <c r="R51" s="50" t="s">
        <v>21</v>
      </c>
      <c r="S51" s="51" t="s">
        <v>43</v>
      </c>
      <c r="T51" s="84" t="s">
        <v>42</v>
      </c>
      <c r="U51" s="84"/>
      <c r="AA51" t="s">
        <v>38</v>
      </c>
      <c r="AB51" t="s">
        <v>21</v>
      </c>
      <c r="AC51" t="s">
        <v>39</v>
      </c>
    </row>
    <row r="52" spans="2:29" ht="31.5" x14ac:dyDescent="0.5">
      <c r="B52" s="45" t="s">
        <v>18</v>
      </c>
      <c r="C52" s="46">
        <v>0.70322580645161314</v>
      </c>
      <c r="D52" s="85">
        <v>21.163449999999997</v>
      </c>
      <c r="E52" s="52">
        <v>14.882684193548391</v>
      </c>
      <c r="F52" s="86">
        <f>(ABS(E52-16.331)/16.331)*100</f>
        <v>8.8685065608450717</v>
      </c>
      <c r="G52" s="86"/>
      <c r="P52" s="50" t="s">
        <v>18</v>
      </c>
      <c r="Q52" s="47">
        <v>0.67741935483870985</v>
      </c>
      <c r="R52" s="85">
        <v>20.943449999999999</v>
      </c>
      <c r="S52" s="47">
        <v>14.187498387096777</v>
      </c>
      <c r="T52" s="87">
        <f>(ABS(S52-15.735)/15.735)*100</f>
        <v>9.8347735170207944</v>
      </c>
      <c r="U52" s="87"/>
      <c r="Z52" t="s">
        <v>18</v>
      </c>
      <c r="AA52">
        <v>0.67741935483870985</v>
      </c>
      <c r="AB52">
        <v>20.943449999999999</v>
      </c>
      <c r="AC52">
        <v>14.187498387096777</v>
      </c>
    </row>
    <row r="53" spans="2:29" ht="31.5" x14ac:dyDescent="0.5">
      <c r="B53" s="45" t="s">
        <v>40</v>
      </c>
      <c r="C53" s="46">
        <v>0.8</v>
      </c>
      <c r="D53" s="85"/>
      <c r="E53" s="52">
        <v>16.930759999999999</v>
      </c>
      <c r="F53" s="86">
        <f>(ABS(E53-16.331)/16.331)*100</f>
        <v>3.672524646378053</v>
      </c>
      <c r="G53" s="86"/>
      <c r="P53" s="50" t="s">
        <v>40</v>
      </c>
      <c r="Q53" s="47">
        <v>0.8</v>
      </c>
      <c r="R53" s="85"/>
      <c r="S53" s="47">
        <v>16.754760000000001</v>
      </c>
      <c r="T53" s="87">
        <f>(ABS(S53-15.735)/15.735)*100</f>
        <v>6.4808388941849486</v>
      </c>
      <c r="U53" s="87"/>
      <c r="Z53" t="s">
        <v>40</v>
      </c>
      <c r="AA53">
        <v>0.8</v>
      </c>
      <c r="AC53">
        <v>16.754760000000001</v>
      </c>
    </row>
  </sheetData>
  <mergeCells count="16">
    <mergeCell ref="F51:G51"/>
    <mergeCell ref="T51:U51"/>
    <mergeCell ref="D24:D25"/>
    <mergeCell ref="D52:D53"/>
    <mergeCell ref="F23:G23"/>
    <mergeCell ref="F24:G24"/>
    <mergeCell ref="F25:G25"/>
    <mergeCell ref="F52:G52"/>
    <mergeCell ref="F53:G53"/>
    <mergeCell ref="R52:R53"/>
    <mergeCell ref="T52:U52"/>
    <mergeCell ref="T53:U53"/>
    <mergeCell ref="T23:U23"/>
    <mergeCell ref="R24:R25"/>
    <mergeCell ref="T24:U24"/>
    <mergeCell ref="T25:U2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B25" zoomScale="55" zoomScaleNormal="55" workbookViewId="0">
      <selection activeCell="AC34" sqref="AC34"/>
    </sheetView>
  </sheetViews>
  <sheetFormatPr defaultRowHeight="15" x14ac:dyDescent="0.25"/>
  <cols>
    <col min="7" max="7" width="11.5703125" customWidth="1"/>
  </cols>
  <sheetData>
    <row r="1" spans="1:9" x14ac:dyDescent="0.25">
      <c r="A1" t="s">
        <v>0</v>
      </c>
      <c r="B1" t="s">
        <v>1</v>
      </c>
      <c r="C1" t="s">
        <v>2</v>
      </c>
      <c r="D1" t="s">
        <v>3</v>
      </c>
      <c r="E1" t="s">
        <v>4</v>
      </c>
      <c r="F1" t="s">
        <v>5</v>
      </c>
      <c r="G1" t="s">
        <v>6</v>
      </c>
      <c r="H1" t="s">
        <v>13</v>
      </c>
      <c r="I1" t="s">
        <v>14</v>
      </c>
    </row>
    <row r="2" spans="1:9" x14ac:dyDescent="0.25">
      <c r="A2">
        <v>0</v>
      </c>
      <c r="B2" t="s">
        <v>7</v>
      </c>
      <c r="C2">
        <v>0</v>
      </c>
      <c r="D2" t="s">
        <v>8</v>
      </c>
      <c r="E2">
        <v>383.21176100000002</v>
      </c>
      <c r="F2">
        <v>722103.29409800004</v>
      </c>
      <c r="G2">
        <v>921192.65010500001</v>
      </c>
      <c r="H2">
        <f>SQRT(((F2-$F$2)^2+(G2-$G$2)^2))</f>
        <v>0</v>
      </c>
      <c r="I2">
        <v>383.21176100000002</v>
      </c>
    </row>
    <row r="3" spans="1:9" x14ac:dyDescent="0.25">
      <c r="A3">
        <v>1</v>
      </c>
      <c r="B3" t="s">
        <v>7</v>
      </c>
      <c r="C3">
        <v>0</v>
      </c>
      <c r="D3" t="s">
        <v>8</v>
      </c>
      <c r="E3">
        <v>383.21176100000002</v>
      </c>
      <c r="F3">
        <v>722102.77564400004</v>
      </c>
      <c r="G3">
        <v>921191.79499900003</v>
      </c>
      <c r="H3">
        <f>SQRT(((F3-$F$2)^2+(G3-$G$2)^2))</f>
        <v>1.000000410655711</v>
      </c>
      <c r="I3">
        <v>383.21176100000002</v>
      </c>
    </row>
    <row r="4" spans="1:9" x14ac:dyDescent="0.25">
      <c r="A4">
        <v>2</v>
      </c>
      <c r="B4" t="s">
        <v>7</v>
      </c>
      <c r="C4">
        <v>0</v>
      </c>
      <c r="D4" t="s">
        <v>8</v>
      </c>
      <c r="E4">
        <v>383.21176100000002</v>
      </c>
      <c r="F4">
        <v>722102.25718900003</v>
      </c>
      <c r="G4">
        <v>921190.93989399995</v>
      </c>
      <c r="H4">
        <f t="shared" ref="H4:H57" si="0">SQRT(((F4-$F$2)^2+(G4-$G$2)^2))</f>
        <v>2.0000004847570159</v>
      </c>
      <c r="I4">
        <v>383.21176100000002</v>
      </c>
    </row>
    <row r="5" spans="1:9" x14ac:dyDescent="0.25">
      <c r="A5">
        <v>3</v>
      </c>
      <c r="B5" t="s">
        <v>7</v>
      </c>
      <c r="C5">
        <v>0</v>
      </c>
      <c r="D5" t="s">
        <v>8</v>
      </c>
      <c r="E5">
        <v>376.31845099999998</v>
      </c>
      <c r="F5">
        <v>722101.73873500002</v>
      </c>
      <c r="G5">
        <v>921190.08478799998</v>
      </c>
      <c r="H5">
        <f t="shared" si="0"/>
        <v>3.0000008954125699</v>
      </c>
      <c r="I5">
        <v>376.31845099999998</v>
      </c>
    </row>
    <row r="6" spans="1:9" x14ac:dyDescent="0.25">
      <c r="A6">
        <v>4</v>
      </c>
      <c r="B6" t="s">
        <v>7</v>
      </c>
      <c r="C6">
        <v>0</v>
      </c>
      <c r="D6" t="s">
        <v>8</v>
      </c>
      <c r="E6">
        <v>376.31845099999998</v>
      </c>
      <c r="F6">
        <v>722101.22028100002</v>
      </c>
      <c r="G6">
        <v>921189.22968300001</v>
      </c>
      <c r="H6">
        <f t="shared" si="0"/>
        <v>4.0000004509562537</v>
      </c>
      <c r="I6">
        <v>376.31845099999998</v>
      </c>
    </row>
    <row r="7" spans="1:9" x14ac:dyDescent="0.25">
      <c r="A7">
        <v>5</v>
      </c>
      <c r="B7" t="s">
        <v>7</v>
      </c>
      <c r="C7">
        <v>0</v>
      </c>
      <c r="D7" t="s">
        <v>8</v>
      </c>
      <c r="E7">
        <v>376.31845099999998</v>
      </c>
      <c r="F7">
        <v>722100.70182700001</v>
      </c>
      <c r="G7">
        <v>921188.37457700004</v>
      </c>
      <c r="H7">
        <f t="shared" si="0"/>
        <v>5.0000008616118752</v>
      </c>
      <c r="I7">
        <v>376.31845099999998</v>
      </c>
    </row>
    <row r="8" spans="1:9" x14ac:dyDescent="0.25">
      <c r="A8">
        <v>6</v>
      </c>
      <c r="B8" t="s">
        <v>7</v>
      </c>
      <c r="C8">
        <v>0</v>
      </c>
      <c r="D8" t="s">
        <v>8</v>
      </c>
      <c r="E8">
        <v>376.31845099999998</v>
      </c>
      <c r="F8">
        <v>722100.18337300001</v>
      </c>
      <c r="G8">
        <v>921187.51947199996</v>
      </c>
      <c r="H8">
        <f t="shared" si="0"/>
        <v>6.0000004172550998</v>
      </c>
      <c r="I8">
        <v>376.31845099999998</v>
      </c>
    </row>
    <row r="9" spans="1:9" x14ac:dyDescent="0.25">
      <c r="A9">
        <v>7</v>
      </c>
      <c r="B9" t="s">
        <v>7</v>
      </c>
      <c r="C9">
        <v>0</v>
      </c>
      <c r="D9" t="s">
        <v>8</v>
      </c>
      <c r="E9">
        <v>376.31845099999998</v>
      </c>
      <c r="F9">
        <v>722099.664919</v>
      </c>
      <c r="G9">
        <v>921186.66436599998</v>
      </c>
      <c r="H9">
        <f t="shared" si="0"/>
        <v>7.0000008279107417</v>
      </c>
      <c r="I9">
        <v>376.31845099999998</v>
      </c>
    </row>
    <row r="10" spans="1:9" x14ac:dyDescent="0.25">
      <c r="A10">
        <v>8</v>
      </c>
      <c r="B10" t="s">
        <v>7</v>
      </c>
      <c r="C10">
        <v>0</v>
      </c>
      <c r="D10" t="s">
        <v>8</v>
      </c>
      <c r="E10">
        <v>376.31845099999998</v>
      </c>
      <c r="F10">
        <v>722099.146465</v>
      </c>
      <c r="G10">
        <v>921185.80926100002</v>
      </c>
      <c r="H10">
        <f t="shared" si="0"/>
        <v>8.0000003834544131</v>
      </c>
      <c r="I10">
        <v>376.31845099999998</v>
      </c>
    </row>
    <row r="11" spans="1:9" x14ac:dyDescent="0.25">
      <c r="A11">
        <v>9</v>
      </c>
      <c r="B11" t="s">
        <v>7</v>
      </c>
      <c r="C11">
        <v>0</v>
      </c>
      <c r="D11" t="s">
        <v>8</v>
      </c>
      <c r="E11">
        <v>375.70419299999998</v>
      </c>
      <c r="F11">
        <v>722098.62801099999</v>
      </c>
      <c r="G11">
        <v>921184.95415500004</v>
      </c>
      <c r="H11">
        <f t="shared" si="0"/>
        <v>9.0000007941100648</v>
      </c>
      <c r="I11">
        <v>375.70419299999998</v>
      </c>
    </row>
    <row r="12" spans="1:9" x14ac:dyDescent="0.25">
      <c r="A12">
        <v>10</v>
      </c>
      <c r="B12" t="s">
        <v>7</v>
      </c>
      <c r="C12">
        <v>0</v>
      </c>
      <c r="D12" t="s">
        <v>8</v>
      </c>
      <c r="E12">
        <v>375.70419299999998</v>
      </c>
      <c r="F12">
        <v>722098.10955699999</v>
      </c>
      <c r="G12">
        <v>921184.09904999996</v>
      </c>
      <c r="H12">
        <f t="shared" si="0"/>
        <v>10.000000349753281</v>
      </c>
      <c r="I12">
        <v>375.70419299999998</v>
      </c>
    </row>
    <row r="13" spans="1:9" x14ac:dyDescent="0.25">
      <c r="A13" s="1">
        <v>54</v>
      </c>
      <c r="B13" s="1" t="s">
        <v>7</v>
      </c>
      <c r="C13" s="1">
        <v>0</v>
      </c>
      <c r="D13" s="1" t="s">
        <v>11</v>
      </c>
      <c r="E13" s="1">
        <v>375.70419299999998</v>
      </c>
      <c r="F13" s="1">
        <v>722097.79790799995</v>
      </c>
      <c r="G13" s="1">
        <v>921183.585036</v>
      </c>
      <c r="H13" s="1">
        <f t="shared" si="0"/>
        <v>10.60111222900451</v>
      </c>
      <c r="I13">
        <v>375.70419299999998</v>
      </c>
    </row>
    <row r="14" spans="1:9" x14ac:dyDescent="0.25">
      <c r="A14">
        <v>11</v>
      </c>
      <c r="B14" t="s">
        <v>7</v>
      </c>
      <c r="C14">
        <v>0</v>
      </c>
      <c r="D14" t="s">
        <v>9</v>
      </c>
      <c r="E14">
        <v>375.70419299999998</v>
      </c>
      <c r="F14">
        <v>722097.27944299998</v>
      </c>
      <c r="G14">
        <v>921182.72993799997</v>
      </c>
      <c r="H14">
        <f t="shared" si="0"/>
        <v>11.601111501849472</v>
      </c>
      <c r="I14">
        <v>375.70419299999998</v>
      </c>
    </row>
    <row r="15" spans="1:9" x14ac:dyDescent="0.25">
      <c r="A15">
        <v>12</v>
      </c>
      <c r="B15" t="s">
        <v>7</v>
      </c>
      <c r="C15">
        <v>0</v>
      </c>
      <c r="D15" t="s">
        <v>9</v>
      </c>
      <c r="E15">
        <v>375.589966</v>
      </c>
      <c r="F15">
        <v>722096.760977</v>
      </c>
      <c r="G15">
        <v>921181.87483900005</v>
      </c>
      <c r="H15">
        <f t="shared" si="0"/>
        <v>12.601112148178244</v>
      </c>
      <c r="I15">
        <v>375.589966</v>
      </c>
    </row>
    <row r="16" spans="1:9" x14ac:dyDescent="0.25">
      <c r="A16">
        <v>13</v>
      </c>
      <c r="B16" t="s">
        <v>7</v>
      </c>
      <c r="C16">
        <v>0</v>
      </c>
      <c r="D16" t="s">
        <v>9</v>
      </c>
      <c r="E16">
        <v>375.589966</v>
      </c>
      <c r="F16">
        <v>722096.24251100002</v>
      </c>
      <c r="G16">
        <v>921181.01974100003</v>
      </c>
      <c r="H16">
        <f t="shared" si="0"/>
        <v>13.601111939506536</v>
      </c>
      <c r="I16">
        <v>375.589966</v>
      </c>
    </row>
    <row r="17" spans="1:9" x14ac:dyDescent="0.25">
      <c r="A17">
        <v>14</v>
      </c>
      <c r="B17" t="s">
        <v>7</v>
      </c>
      <c r="C17">
        <v>0</v>
      </c>
      <c r="D17" t="s">
        <v>9</v>
      </c>
      <c r="E17">
        <v>375.589966</v>
      </c>
      <c r="F17">
        <v>722095.72404500004</v>
      </c>
      <c r="G17">
        <v>921180.164643</v>
      </c>
      <c r="H17">
        <f t="shared" si="0"/>
        <v>14.601111730843861</v>
      </c>
      <c r="I17">
        <v>375.589966</v>
      </c>
    </row>
    <row r="18" spans="1:9" x14ac:dyDescent="0.25">
      <c r="A18">
        <v>15</v>
      </c>
      <c r="B18" t="s">
        <v>7</v>
      </c>
      <c r="C18">
        <v>0</v>
      </c>
      <c r="D18" t="s">
        <v>9</v>
      </c>
      <c r="E18">
        <v>375.59942599999999</v>
      </c>
      <c r="F18">
        <v>722095.20557899994</v>
      </c>
      <c r="G18">
        <v>921179.30954399996</v>
      </c>
      <c r="H18">
        <f t="shared" si="0"/>
        <v>15.601112377358538</v>
      </c>
      <c r="I18">
        <v>375.59942599999999</v>
      </c>
    </row>
    <row r="19" spans="1:9" x14ac:dyDescent="0.25">
      <c r="A19">
        <v>16</v>
      </c>
      <c r="B19" t="s">
        <v>7</v>
      </c>
      <c r="C19">
        <v>0</v>
      </c>
      <c r="D19" t="s">
        <v>9</v>
      </c>
      <c r="E19">
        <v>375.59942599999999</v>
      </c>
      <c r="F19">
        <v>722094.68711299996</v>
      </c>
      <c r="G19">
        <v>921178.45444600005</v>
      </c>
      <c r="H19">
        <f t="shared" si="0"/>
        <v>16.601112168609291</v>
      </c>
      <c r="I19">
        <v>375.59942599999999</v>
      </c>
    </row>
    <row r="20" spans="1:9" x14ac:dyDescent="0.25">
      <c r="A20">
        <v>17</v>
      </c>
      <c r="B20" t="s">
        <v>7</v>
      </c>
      <c r="C20">
        <v>0</v>
      </c>
      <c r="D20" t="s">
        <v>9</v>
      </c>
      <c r="E20">
        <v>375.59942599999999</v>
      </c>
      <c r="F20">
        <v>722094.16864699998</v>
      </c>
      <c r="G20">
        <v>921177.59934800002</v>
      </c>
      <c r="H20">
        <f t="shared" si="0"/>
        <v>17.601111959964587</v>
      </c>
      <c r="I20">
        <v>375.59942599999999</v>
      </c>
    </row>
    <row r="21" spans="1:9" x14ac:dyDescent="0.25">
      <c r="A21">
        <v>18</v>
      </c>
      <c r="B21" t="s">
        <v>7</v>
      </c>
      <c r="C21">
        <v>0</v>
      </c>
      <c r="D21" t="s">
        <v>9</v>
      </c>
      <c r="E21">
        <v>375.59942599999999</v>
      </c>
      <c r="F21">
        <v>722093.650181</v>
      </c>
      <c r="G21">
        <v>921176.74424899998</v>
      </c>
      <c r="H21">
        <f t="shared" si="0"/>
        <v>18.60111260643297</v>
      </c>
      <c r="I21">
        <v>375.59942599999999</v>
      </c>
    </row>
    <row r="22" spans="1:9" x14ac:dyDescent="0.25">
      <c r="A22">
        <v>19</v>
      </c>
      <c r="B22" t="s">
        <v>7</v>
      </c>
      <c r="C22">
        <v>0</v>
      </c>
      <c r="D22" t="s">
        <v>9</v>
      </c>
      <c r="E22">
        <v>375.59942599999999</v>
      </c>
      <c r="F22">
        <v>722093.13171600003</v>
      </c>
      <c r="G22">
        <v>921175.88915099995</v>
      </c>
      <c r="H22">
        <f t="shared" si="0"/>
        <v>19.60111187933235</v>
      </c>
      <c r="I22">
        <v>375.59942599999999</v>
      </c>
    </row>
    <row r="23" spans="1:9" x14ac:dyDescent="0.25">
      <c r="A23">
        <v>20</v>
      </c>
      <c r="B23" t="s">
        <v>7</v>
      </c>
      <c r="C23">
        <v>0</v>
      </c>
      <c r="D23" t="s">
        <v>9</v>
      </c>
      <c r="E23">
        <v>375.59945699999997</v>
      </c>
      <c r="F23">
        <v>722092.61325000005</v>
      </c>
      <c r="G23">
        <v>921175.03405300004</v>
      </c>
      <c r="H23">
        <f t="shared" si="0"/>
        <v>20.601111670598353</v>
      </c>
      <c r="I23">
        <v>375.59945699999997</v>
      </c>
    </row>
    <row r="24" spans="1:9" x14ac:dyDescent="0.25">
      <c r="A24">
        <v>21</v>
      </c>
      <c r="B24" t="s">
        <v>7</v>
      </c>
      <c r="C24">
        <v>0</v>
      </c>
      <c r="D24" t="s">
        <v>9</v>
      </c>
      <c r="E24">
        <v>375.59945699999997</v>
      </c>
      <c r="F24">
        <v>722092.09478399996</v>
      </c>
      <c r="G24">
        <v>921174.17895500001</v>
      </c>
      <c r="H24">
        <f t="shared" si="0"/>
        <v>21.60111146202691</v>
      </c>
      <c r="I24">
        <v>375.59945699999997</v>
      </c>
    </row>
    <row r="25" spans="1:9" x14ac:dyDescent="0.25">
      <c r="A25">
        <v>22</v>
      </c>
      <c r="B25" t="s">
        <v>7</v>
      </c>
      <c r="C25">
        <v>0</v>
      </c>
      <c r="D25" t="s">
        <v>9</v>
      </c>
      <c r="E25">
        <v>375.50320399999998</v>
      </c>
      <c r="F25">
        <v>722091.57631799998</v>
      </c>
      <c r="G25">
        <v>921173.32385599997</v>
      </c>
      <c r="H25">
        <f t="shared" si="0"/>
        <v>22.601112108505603</v>
      </c>
      <c r="I25">
        <v>375.50320399999998</v>
      </c>
    </row>
    <row r="26" spans="1:9" x14ac:dyDescent="0.25">
      <c r="A26">
        <v>23</v>
      </c>
      <c r="B26" t="s">
        <v>7</v>
      </c>
      <c r="C26">
        <v>0</v>
      </c>
      <c r="D26" t="s">
        <v>9</v>
      </c>
      <c r="E26">
        <v>375.50320399999998</v>
      </c>
      <c r="F26">
        <v>722091.057852</v>
      </c>
      <c r="G26">
        <v>921172.46875799994</v>
      </c>
      <c r="H26">
        <f t="shared" si="0"/>
        <v>23.601111899877978</v>
      </c>
      <c r="I26">
        <v>375.50320399999998</v>
      </c>
    </row>
    <row r="27" spans="1:9" x14ac:dyDescent="0.25">
      <c r="A27">
        <v>24</v>
      </c>
      <c r="B27" t="s">
        <v>7</v>
      </c>
      <c r="C27">
        <v>0</v>
      </c>
      <c r="D27" t="s">
        <v>9</v>
      </c>
      <c r="E27">
        <v>375.50320399999998</v>
      </c>
      <c r="F27">
        <v>722090.53938600002</v>
      </c>
      <c r="G27">
        <v>921171.61366000003</v>
      </c>
      <c r="H27">
        <f t="shared" si="0"/>
        <v>24.601111691152578</v>
      </c>
      <c r="I27">
        <v>375.50320399999998</v>
      </c>
    </row>
    <row r="28" spans="1:9" x14ac:dyDescent="0.25">
      <c r="A28">
        <v>25</v>
      </c>
      <c r="B28" t="s">
        <v>7</v>
      </c>
      <c r="C28">
        <v>0</v>
      </c>
      <c r="D28" t="s">
        <v>9</v>
      </c>
      <c r="E28">
        <v>375.50320399999998</v>
      </c>
      <c r="F28">
        <v>722090.02092000004</v>
      </c>
      <c r="G28">
        <v>921170.758561</v>
      </c>
      <c r="H28">
        <f t="shared" si="0"/>
        <v>25.601112337636089</v>
      </c>
      <c r="I28">
        <v>375.50320399999998</v>
      </c>
    </row>
    <row r="29" spans="1:9" x14ac:dyDescent="0.25">
      <c r="A29">
        <v>26</v>
      </c>
      <c r="B29" t="s">
        <v>7</v>
      </c>
      <c r="C29">
        <v>0</v>
      </c>
      <c r="D29" t="s">
        <v>9</v>
      </c>
      <c r="E29">
        <v>375.58941700000003</v>
      </c>
      <c r="F29">
        <v>722089.50245399994</v>
      </c>
      <c r="G29">
        <v>921169.90346299997</v>
      </c>
      <c r="H29">
        <f t="shared" si="0"/>
        <v>26.601112129073442</v>
      </c>
      <c r="I29">
        <v>375.58941700000003</v>
      </c>
    </row>
    <row r="30" spans="1:9" x14ac:dyDescent="0.25">
      <c r="A30">
        <v>27</v>
      </c>
      <c r="B30" t="s">
        <v>7</v>
      </c>
      <c r="C30">
        <v>0</v>
      </c>
      <c r="D30" t="s">
        <v>9</v>
      </c>
      <c r="E30">
        <v>375.58941700000003</v>
      </c>
      <c r="F30">
        <v>722088.98398899997</v>
      </c>
      <c r="G30">
        <v>921169.04836500005</v>
      </c>
      <c r="H30">
        <f t="shared" si="0"/>
        <v>27.601111401886847</v>
      </c>
      <c r="I30">
        <v>375.58941700000003</v>
      </c>
    </row>
    <row r="31" spans="1:9" x14ac:dyDescent="0.25">
      <c r="A31">
        <v>28</v>
      </c>
      <c r="B31" t="s">
        <v>7</v>
      </c>
      <c r="C31">
        <v>0</v>
      </c>
      <c r="D31" t="s">
        <v>9</v>
      </c>
      <c r="E31">
        <v>375.58941700000003</v>
      </c>
      <c r="F31">
        <v>722088.46552299999</v>
      </c>
      <c r="G31">
        <v>921168.19326600002</v>
      </c>
      <c r="H31">
        <f t="shared" si="0"/>
        <v>28.601112048373533</v>
      </c>
      <c r="I31">
        <v>375.58941700000003</v>
      </c>
    </row>
    <row r="32" spans="1:9" x14ac:dyDescent="0.25">
      <c r="A32">
        <v>29</v>
      </c>
      <c r="B32" t="s">
        <v>7</v>
      </c>
      <c r="C32">
        <v>0</v>
      </c>
      <c r="D32" t="s">
        <v>9</v>
      </c>
      <c r="E32">
        <v>375.58941700000003</v>
      </c>
      <c r="F32">
        <v>722087.94705700001</v>
      </c>
      <c r="G32">
        <v>921167.33816799999</v>
      </c>
      <c r="H32">
        <f t="shared" si="0"/>
        <v>29.601111839753656</v>
      </c>
      <c r="I32">
        <v>375.58941700000003</v>
      </c>
    </row>
    <row r="33" spans="1:9" x14ac:dyDescent="0.25">
      <c r="A33">
        <v>30</v>
      </c>
      <c r="B33" t="s">
        <v>7</v>
      </c>
      <c r="C33">
        <v>0</v>
      </c>
      <c r="D33" t="s">
        <v>9</v>
      </c>
      <c r="E33">
        <v>375.58941700000003</v>
      </c>
      <c r="F33">
        <v>722087.42859100003</v>
      </c>
      <c r="G33">
        <v>921166.48306999996</v>
      </c>
      <c r="H33">
        <f t="shared" si="0"/>
        <v>30.6011116311347</v>
      </c>
      <c r="I33">
        <v>375.58941700000003</v>
      </c>
    </row>
    <row r="34" spans="1:9" x14ac:dyDescent="0.25">
      <c r="A34">
        <v>31</v>
      </c>
      <c r="B34" t="s">
        <v>7</v>
      </c>
      <c r="C34">
        <v>0</v>
      </c>
      <c r="D34" t="s">
        <v>9</v>
      </c>
      <c r="E34">
        <v>375.5</v>
      </c>
      <c r="F34">
        <v>722086.91012500005</v>
      </c>
      <c r="G34">
        <v>921165.62797100004</v>
      </c>
      <c r="H34">
        <f t="shared" si="0"/>
        <v>31.601112277524262</v>
      </c>
      <c r="I34">
        <v>375.5</v>
      </c>
    </row>
    <row r="35" spans="1:9" x14ac:dyDescent="0.25">
      <c r="A35">
        <v>32</v>
      </c>
      <c r="B35" t="s">
        <v>7</v>
      </c>
      <c r="C35">
        <v>0</v>
      </c>
      <c r="D35" t="s">
        <v>9</v>
      </c>
      <c r="E35">
        <v>375.5</v>
      </c>
      <c r="F35">
        <v>722086.39165899996</v>
      </c>
      <c r="G35">
        <v>921164.77287300001</v>
      </c>
      <c r="H35">
        <f t="shared" si="0"/>
        <v>32.601112068967183</v>
      </c>
      <c r="I35">
        <v>375.5</v>
      </c>
    </row>
    <row r="36" spans="1:9" x14ac:dyDescent="0.25">
      <c r="A36">
        <v>33</v>
      </c>
      <c r="B36" t="s">
        <v>7</v>
      </c>
      <c r="C36">
        <v>0</v>
      </c>
      <c r="D36" t="s">
        <v>9</v>
      </c>
      <c r="E36">
        <v>375.5</v>
      </c>
      <c r="F36">
        <v>722085.87319299998</v>
      </c>
      <c r="G36">
        <v>921163.91777499998</v>
      </c>
      <c r="H36">
        <f t="shared" si="0"/>
        <v>33.601111860350443</v>
      </c>
      <c r="I36">
        <v>375.5</v>
      </c>
    </row>
    <row r="37" spans="1:9" x14ac:dyDescent="0.25">
      <c r="A37">
        <v>34</v>
      </c>
      <c r="B37" t="s">
        <v>7</v>
      </c>
      <c r="C37">
        <v>0</v>
      </c>
      <c r="D37" t="s">
        <v>9</v>
      </c>
      <c r="E37">
        <v>375.5</v>
      </c>
      <c r="F37">
        <v>722085.354727</v>
      </c>
      <c r="G37">
        <v>921163.06267599994</v>
      </c>
      <c r="H37">
        <f t="shared" si="0"/>
        <v>34.601112506841346</v>
      </c>
      <c r="I37">
        <v>375.5</v>
      </c>
    </row>
    <row r="38" spans="1:9" x14ac:dyDescent="0.25">
      <c r="A38">
        <v>35</v>
      </c>
      <c r="B38" t="s">
        <v>7</v>
      </c>
      <c r="C38">
        <v>0</v>
      </c>
      <c r="D38" t="s">
        <v>9</v>
      </c>
      <c r="E38">
        <v>375.5</v>
      </c>
      <c r="F38">
        <v>722084.83626100002</v>
      </c>
      <c r="G38">
        <v>921162.20757800003</v>
      </c>
      <c r="H38">
        <f t="shared" si="0"/>
        <v>35.60111229812621</v>
      </c>
      <c r="I38">
        <v>375.5</v>
      </c>
    </row>
    <row r="39" spans="1:9" x14ac:dyDescent="0.25">
      <c r="A39">
        <v>36</v>
      </c>
      <c r="B39" t="s">
        <v>7</v>
      </c>
      <c r="C39">
        <v>0</v>
      </c>
      <c r="D39" t="s">
        <v>9</v>
      </c>
      <c r="E39">
        <v>375.5</v>
      </c>
      <c r="F39">
        <v>722084.31779600005</v>
      </c>
      <c r="G39">
        <v>921161.35248</v>
      </c>
      <c r="H39">
        <f t="shared" si="0"/>
        <v>36.601111571044747</v>
      </c>
      <c r="I39">
        <v>375.5</v>
      </c>
    </row>
    <row r="40" spans="1:9" x14ac:dyDescent="0.25">
      <c r="A40">
        <v>37</v>
      </c>
      <c r="B40" t="s">
        <v>7</v>
      </c>
      <c r="C40">
        <v>0</v>
      </c>
      <c r="D40" t="s">
        <v>9</v>
      </c>
      <c r="E40">
        <v>375.5</v>
      </c>
      <c r="F40">
        <v>722083.79932999995</v>
      </c>
      <c r="G40">
        <v>921160.49738099996</v>
      </c>
      <c r="H40">
        <f t="shared" si="0"/>
        <v>37.601112217597297</v>
      </c>
      <c r="I40">
        <v>375.5</v>
      </c>
    </row>
    <row r="41" spans="1:9" x14ac:dyDescent="0.25">
      <c r="A41">
        <v>38</v>
      </c>
      <c r="B41" t="s">
        <v>7</v>
      </c>
      <c r="C41">
        <v>0</v>
      </c>
      <c r="D41" t="s">
        <v>9</v>
      </c>
      <c r="E41">
        <v>375.52096599999999</v>
      </c>
      <c r="F41">
        <v>722083.28086399997</v>
      </c>
      <c r="G41">
        <v>921159.64228300005</v>
      </c>
      <c r="H41">
        <f t="shared" si="0"/>
        <v>38.601112008883504</v>
      </c>
      <c r="I41">
        <v>375.52096599999999</v>
      </c>
    </row>
    <row r="42" spans="1:9" x14ac:dyDescent="0.25">
      <c r="A42">
        <v>39</v>
      </c>
      <c r="B42" t="s">
        <v>7</v>
      </c>
      <c r="C42">
        <v>0</v>
      </c>
      <c r="D42" t="s">
        <v>9</v>
      </c>
      <c r="E42">
        <v>375.52096599999999</v>
      </c>
      <c r="F42">
        <v>722082.76239799999</v>
      </c>
      <c r="G42">
        <v>921158.78718500002</v>
      </c>
      <c r="H42">
        <f t="shared" si="0"/>
        <v>39.601111800269678</v>
      </c>
      <c r="I42">
        <v>375.52096599999999</v>
      </c>
    </row>
    <row r="43" spans="1:9" x14ac:dyDescent="0.25">
      <c r="A43">
        <v>40</v>
      </c>
      <c r="B43" t="s">
        <v>7</v>
      </c>
      <c r="C43">
        <v>0</v>
      </c>
      <c r="D43" t="s">
        <v>9</v>
      </c>
      <c r="E43">
        <v>375.52096599999999</v>
      </c>
      <c r="F43">
        <v>722082.24393200001</v>
      </c>
      <c r="G43">
        <v>921157.93208699999</v>
      </c>
      <c r="H43">
        <f t="shared" si="0"/>
        <v>40.601111591656256</v>
      </c>
      <c r="I43">
        <v>375.52096599999999</v>
      </c>
    </row>
    <row r="44" spans="1:9" x14ac:dyDescent="0.25">
      <c r="A44">
        <v>41</v>
      </c>
      <c r="B44" t="s">
        <v>7</v>
      </c>
      <c r="C44">
        <v>0</v>
      </c>
      <c r="D44" t="s">
        <v>9</v>
      </c>
      <c r="E44">
        <v>375.63406400000002</v>
      </c>
      <c r="F44">
        <v>722081.72546600003</v>
      </c>
      <c r="G44">
        <v>921157.07698799996</v>
      </c>
      <c r="H44">
        <f t="shared" si="0"/>
        <v>41.601112238149852</v>
      </c>
      <c r="I44">
        <v>375.63406400000002</v>
      </c>
    </row>
    <row r="45" spans="1:9" x14ac:dyDescent="0.25">
      <c r="A45">
        <v>42</v>
      </c>
      <c r="B45" t="s">
        <v>7</v>
      </c>
      <c r="C45">
        <v>0</v>
      </c>
      <c r="D45" t="s">
        <v>9</v>
      </c>
      <c r="E45">
        <v>375.63406400000002</v>
      </c>
      <c r="F45">
        <v>722081.20700000005</v>
      </c>
      <c r="G45">
        <v>921156.22189000004</v>
      </c>
      <c r="H45">
        <f t="shared" si="0"/>
        <v>42.601112029437544</v>
      </c>
      <c r="I45">
        <v>375.63406400000002</v>
      </c>
    </row>
    <row r="46" spans="1:9" x14ac:dyDescent="0.25">
      <c r="A46" s="1">
        <v>55</v>
      </c>
      <c r="B46" s="1" t="s">
        <v>7</v>
      </c>
      <c r="C46" s="1">
        <v>0</v>
      </c>
      <c r="D46" s="1" t="s">
        <v>12</v>
      </c>
      <c r="E46" s="1">
        <v>375.63406400000002</v>
      </c>
      <c r="F46" s="1">
        <v>722080.89950099995</v>
      </c>
      <c r="G46" s="1">
        <v>921155.71473500005</v>
      </c>
      <c r="H46" s="1">
        <f t="shared" si="0"/>
        <v>43.19420715594557</v>
      </c>
      <c r="I46">
        <v>375.63406400000002</v>
      </c>
    </row>
    <row r="47" spans="1:9" x14ac:dyDescent="0.25">
      <c r="A47">
        <v>43</v>
      </c>
      <c r="B47" t="s">
        <v>7</v>
      </c>
      <c r="C47">
        <v>0</v>
      </c>
      <c r="D47" t="s">
        <v>10</v>
      </c>
      <c r="E47">
        <v>376.196686</v>
      </c>
      <c r="F47">
        <v>722080.38101999997</v>
      </c>
      <c r="G47">
        <v>921154.85964599997</v>
      </c>
      <c r="H47">
        <f t="shared" si="0"/>
        <v>44.194207028421822</v>
      </c>
      <c r="I47">
        <v>376.196686</v>
      </c>
    </row>
    <row r="48" spans="1:9" x14ac:dyDescent="0.25">
      <c r="A48">
        <v>44</v>
      </c>
      <c r="B48" t="s">
        <v>7</v>
      </c>
      <c r="C48">
        <v>0</v>
      </c>
      <c r="D48" t="s">
        <v>10</v>
      </c>
      <c r="E48">
        <v>376.196686</v>
      </c>
      <c r="F48">
        <v>722079.86253899999</v>
      </c>
      <c r="G48">
        <v>921154.00455700001</v>
      </c>
      <c r="H48">
        <f t="shared" si="0"/>
        <v>45.194206900808204</v>
      </c>
      <c r="I48">
        <v>376.196686</v>
      </c>
    </row>
    <row r="49" spans="1:9" x14ac:dyDescent="0.25">
      <c r="A49">
        <v>45</v>
      </c>
      <c r="B49" t="s">
        <v>7</v>
      </c>
      <c r="C49">
        <v>0</v>
      </c>
      <c r="D49" t="s">
        <v>10</v>
      </c>
      <c r="E49">
        <v>376.196686</v>
      </c>
      <c r="F49">
        <v>722079.34405900002</v>
      </c>
      <c r="G49">
        <v>921153.14946700004</v>
      </c>
      <c r="H49">
        <f t="shared" si="0"/>
        <v>46.19420710984145</v>
      </c>
      <c r="I49">
        <v>376.196686</v>
      </c>
    </row>
    <row r="50" spans="1:9" x14ac:dyDescent="0.25">
      <c r="A50">
        <v>46</v>
      </c>
      <c r="B50" t="s">
        <v>7</v>
      </c>
      <c r="C50">
        <v>0</v>
      </c>
      <c r="D50" t="s">
        <v>10</v>
      </c>
      <c r="E50">
        <v>376.196686</v>
      </c>
      <c r="F50">
        <v>722078.82557800005</v>
      </c>
      <c r="G50">
        <v>921152.29437799996</v>
      </c>
      <c r="H50">
        <f t="shared" si="0"/>
        <v>47.194206982344333</v>
      </c>
      <c r="I50">
        <v>376.196686</v>
      </c>
    </row>
    <row r="51" spans="1:9" x14ac:dyDescent="0.25">
      <c r="A51">
        <v>47</v>
      </c>
      <c r="B51" t="s">
        <v>7</v>
      </c>
      <c r="C51">
        <v>0</v>
      </c>
      <c r="D51" t="s">
        <v>10</v>
      </c>
      <c r="E51">
        <v>376.196686</v>
      </c>
      <c r="F51">
        <v>722078.30709699995</v>
      </c>
      <c r="G51">
        <v>921151.439289</v>
      </c>
      <c r="H51">
        <f t="shared" si="0"/>
        <v>48.194206854816009</v>
      </c>
      <c r="I51">
        <v>376.196686</v>
      </c>
    </row>
    <row r="52" spans="1:9" x14ac:dyDescent="0.25">
      <c r="A52">
        <v>48</v>
      </c>
      <c r="B52" t="s">
        <v>7</v>
      </c>
      <c r="C52">
        <v>0</v>
      </c>
      <c r="D52" t="s">
        <v>10</v>
      </c>
      <c r="E52">
        <v>376.196686</v>
      </c>
      <c r="F52">
        <v>722077.78861599998</v>
      </c>
      <c r="G52">
        <v>921150.58420000004</v>
      </c>
      <c r="H52">
        <f t="shared" si="0"/>
        <v>49.194206727234814</v>
      </c>
      <c r="I52">
        <v>376.196686</v>
      </c>
    </row>
    <row r="53" spans="1:9" x14ac:dyDescent="0.25">
      <c r="A53">
        <v>49</v>
      </c>
      <c r="B53" t="s">
        <v>7</v>
      </c>
      <c r="C53">
        <v>0</v>
      </c>
      <c r="D53" t="s">
        <v>10</v>
      </c>
      <c r="E53">
        <v>377.40631100000002</v>
      </c>
      <c r="F53">
        <v>722077.27013600001</v>
      </c>
      <c r="G53">
        <v>921149.72910999996</v>
      </c>
      <c r="H53">
        <f t="shared" si="0"/>
        <v>50.194206936395886</v>
      </c>
      <c r="I53">
        <v>377.40631100000002</v>
      </c>
    </row>
    <row r="54" spans="1:9" x14ac:dyDescent="0.25">
      <c r="A54">
        <v>50</v>
      </c>
      <c r="B54" t="s">
        <v>7</v>
      </c>
      <c r="C54">
        <v>0</v>
      </c>
      <c r="D54" t="s">
        <v>10</v>
      </c>
      <c r="E54">
        <v>378.16290300000003</v>
      </c>
      <c r="F54">
        <v>722076.75165500003</v>
      </c>
      <c r="G54">
        <v>921148.874021</v>
      </c>
      <c r="H54">
        <f t="shared" si="0"/>
        <v>51.194206808827872</v>
      </c>
      <c r="I54">
        <v>378.16290300000003</v>
      </c>
    </row>
    <row r="55" spans="1:9" x14ac:dyDescent="0.25">
      <c r="A55">
        <v>51</v>
      </c>
      <c r="B55" t="s">
        <v>7</v>
      </c>
      <c r="C55">
        <v>0</v>
      </c>
      <c r="D55" t="s">
        <v>10</v>
      </c>
      <c r="E55">
        <v>378.16290300000003</v>
      </c>
      <c r="F55">
        <v>722076.23317400005</v>
      </c>
      <c r="G55">
        <v>921148.01893200004</v>
      </c>
      <c r="H55">
        <f t="shared" si="0"/>
        <v>52.194206681266124</v>
      </c>
      <c r="I55">
        <v>378.16290300000003</v>
      </c>
    </row>
    <row r="56" spans="1:9" x14ac:dyDescent="0.25">
      <c r="A56">
        <v>52</v>
      </c>
      <c r="B56" t="s">
        <v>7</v>
      </c>
      <c r="C56">
        <v>0</v>
      </c>
      <c r="D56" t="s">
        <v>10</v>
      </c>
      <c r="E56">
        <v>378.16290300000003</v>
      </c>
      <c r="F56">
        <v>722075.71469299996</v>
      </c>
      <c r="G56">
        <v>921147.16384199995</v>
      </c>
      <c r="H56">
        <f t="shared" si="0"/>
        <v>53.194207408974755</v>
      </c>
      <c r="I56">
        <v>378.16290300000003</v>
      </c>
    </row>
    <row r="57" spans="1:9" x14ac:dyDescent="0.25">
      <c r="A57">
        <v>53</v>
      </c>
      <c r="B57" t="s">
        <v>7</v>
      </c>
      <c r="C57">
        <v>0</v>
      </c>
      <c r="D57" t="s">
        <v>10</v>
      </c>
      <c r="E57">
        <v>378.16290300000003</v>
      </c>
      <c r="F57">
        <v>722075.19621299999</v>
      </c>
      <c r="G57">
        <v>921146.30875299999</v>
      </c>
      <c r="H57">
        <f t="shared" si="0"/>
        <v>54.194206762953804</v>
      </c>
      <c r="I57">
        <v>378.16290300000003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
  <sheetViews>
    <sheetView topLeftCell="C1" workbookViewId="0">
      <selection activeCell="H7" sqref="H7"/>
    </sheetView>
  </sheetViews>
  <sheetFormatPr defaultRowHeight="15" x14ac:dyDescent="0.25"/>
  <cols>
    <col min="6" max="6" width="23.42578125" customWidth="1"/>
  </cols>
  <sheetData>
    <row r="1" spans="1:7" x14ac:dyDescent="0.25">
      <c r="A1" t="s">
        <v>0</v>
      </c>
      <c r="B1" t="s">
        <v>1</v>
      </c>
      <c r="C1" t="s">
        <v>2</v>
      </c>
      <c r="D1" t="s">
        <v>5</v>
      </c>
      <c r="E1" t="s">
        <v>6</v>
      </c>
      <c r="F1" t="s">
        <v>4</v>
      </c>
      <c r="G1" t="s">
        <v>13</v>
      </c>
    </row>
    <row r="2" spans="1:7" x14ac:dyDescent="0.25">
      <c r="A2">
        <v>0</v>
      </c>
      <c r="B2" t="s">
        <v>7</v>
      </c>
      <c r="C2">
        <v>0</v>
      </c>
      <c r="D2">
        <v>722070.646725</v>
      </c>
      <c r="E2">
        <v>921180.79642200004</v>
      </c>
      <c r="F2">
        <v>375.29361</v>
      </c>
      <c r="G2">
        <f>SQRT(((D2-$D$2)^2+(E2-$E$2)^2))</f>
        <v>0</v>
      </c>
    </row>
    <row r="3" spans="1:7" x14ac:dyDescent="0.25">
      <c r="A3">
        <v>1</v>
      </c>
      <c r="B3" t="s">
        <v>7</v>
      </c>
      <c r="C3">
        <v>0</v>
      </c>
      <c r="D3">
        <v>722071.516451</v>
      </c>
      <c r="E3">
        <v>921180.30288700003</v>
      </c>
      <c r="F3">
        <v>375.29361</v>
      </c>
      <c r="G3">
        <f t="shared" ref="G3:G46" si="0">SQRT(((D3-$D$2)^2+(E3-$E$2)^2))</f>
        <v>1.0000000556622544</v>
      </c>
    </row>
    <row r="4" spans="1:7" x14ac:dyDescent="0.25">
      <c r="A4">
        <v>2</v>
      </c>
      <c r="B4" t="s">
        <v>7</v>
      </c>
      <c r="C4">
        <v>0</v>
      </c>
      <c r="D4">
        <v>722072.38617700001</v>
      </c>
      <c r="E4">
        <v>921179.80935200001</v>
      </c>
      <c r="F4">
        <v>375.29998799999998</v>
      </c>
      <c r="G4">
        <f t="shared" si="0"/>
        <v>2.0000001113245087</v>
      </c>
    </row>
    <row r="5" spans="1:7" x14ac:dyDescent="0.25">
      <c r="A5">
        <v>3</v>
      </c>
      <c r="B5" t="s">
        <v>7</v>
      </c>
      <c r="C5">
        <v>0</v>
      </c>
      <c r="D5">
        <v>722073.25590300001</v>
      </c>
      <c r="E5">
        <v>921179.315817</v>
      </c>
      <c r="F5">
        <v>375.29998799999998</v>
      </c>
      <c r="G5">
        <f t="shared" si="0"/>
        <v>3.0000001669867635</v>
      </c>
    </row>
    <row r="6" spans="1:7" x14ac:dyDescent="0.25">
      <c r="A6">
        <v>4</v>
      </c>
      <c r="B6" t="s">
        <v>7</v>
      </c>
      <c r="C6">
        <v>0</v>
      </c>
      <c r="D6">
        <v>722074.12562900002</v>
      </c>
      <c r="E6">
        <v>921178.82228199998</v>
      </c>
      <c r="F6">
        <v>375.29998799999998</v>
      </c>
      <c r="G6">
        <f t="shared" si="0"/>
        <v>4.0000002226490174</v>
      </c>
    </row>
    <row r="7" spans="1:7" x14ac:dyDescent="0.25">
      <c r="A7">
        <v>5</v>
      </c>
      <c r="B7" t="s">
        <v>7</v>
      </c>
      <c r="C7">
        <v>0</v>
      </c>
      <c r="D7">
        <v>722074.99535500002</v>
      </c>
      <c r="E7">
        <v>921178.32874699996</v>
      </c>
      <c r="F7">
        <v>375.29998799999998</v>
      </c>
      <c r="G7">
        <f t="shared" si="0"/>
        <v>5.0000002783112718</v>
      </c>
    </row>
    <row r="8" spans="1:7" x14ac:dyDescent="0.25">
      <c r="A8">
        <v>6</v>
      </c>
      <c r="B8" t="s">
        <v>7</v>
      </c>
      <c r="C8">
        <v>0</v>
      </c>
      <c r="D8">
        <v>722075.86508100003</v>
      </c>
      <c r="E8">
        <v>921177.83521199995</v>
      </c>
      <c r="F8">
        <v>375.29998799999998</v>
      </c>
      <c r="G8">
        <f t="shared" si="0"/>
        <v>6.0000003339735271</v>
      </c>
    </row>
    <row r="9" spans="1:7" x14ac:dyDescent="0.25">
      <c r="A9">
        <v>7</v>
      </c>
      <c r="B9" t="s">
        <v>7</v>
      </c>
      <c r="C9">
        <v>0</v>
      </c>
      <c r="D9">
        <v>722076.73480700003</v>
      </c>
      <c r="E9">
        <v>921177.34167700005</v>
      </c>
      <c r="F9">
        <v>375.29998799999998</v>
      </c>
      <c r="G9">
        <f t="shared" si="0"/>
        <v>7.0000003895783252</v>
      </c>
    </row>
    <row r="10" spans="1:7" x14ac:dyDescent="0.25">
      <c r="A10">
        <v>8</v>
      </c>
      <c r="B10" t="s">
        <v>7</v>
      </c>
      <c r="C10">
        <v>0</v>
      </c>
      <c r="D10">
        <v>722077.60453300003</v>
      </c>
      <c r="E10">
        <v>921176.84814200003</v>
      </c>
      <c r="F10">
        <v>375.44537400000002</v>
      </c>
      <c r="G10">
        <f t="shared" si="0"/>
        <v>8.0000004452405804</v>
      </c>
    </row>
    <row r="11" spans="1:7" x14ac:dyDescent="0.25">
      <c r="A11">
        <v>9</v>
      </c>
      <c r="B11" t="s">
        <v>7</v>
      </c>
      <c r="C11">
        <v>0</v>
      </c>
      <c r="D11">
        <v>722078.47425900004</v>
      </c>
      <c r="E11">
        <v>921176.35460700002</v>
      </c>
      <c r="F11">
        <v>375.44537400000002</v>
      </c>
      <c r="G11">
        <f t="shared" si="0"/>
        <v>9.0000005009028357</v>
      </c>
    </row>
    <row r="12" spans="1:7" x14ac:dyDescent="0.25">
      <c r="A12">
        <v>10</v>
      </c>
      <c r="B12" t="s">
        <v>7</v>
      </c>
      <c r="C12">
        <v>0</v>
      </c>
      <c r="D12">
        <v>722079.34398500004</v>
      </c>
      <c r="E12">
        <v>921175.861072</v>
      </c>
      <c r="F12">
        <v>375.44537400000002</v>
      </c>
      <c r="G12">
        <f t="shared" si="0"/>
        <v>10.000000556565089</v>
      </c>
    </row>
    <row r="13" spans="1:7" x14ac:dyDescent="0.25">
      <c r="A13">
        <v>11</v>
      </c>
      <c r="B13" t="s">
        <v>7</v>
      </c>
      <c r="C13">
        <v>0</v>
      </c>
      <c r="D13">
        <v>722080.21371100005</v>
      </c>
      <c r="E13">
        <v>921175.36753699998</v>
      </c>
      <c r="F13">
        <v>375.44537400000002</v>
      </c>
      <c r="G13">
        <f t="shared" si="0"/>
        <v>11.000000612227343</v>
      </c>
    </row>
    <row r="14" spans="1:7" x14ac:dyDescent="0.25">
      <c r="A14">
        <v>12</v>
      </c>
      <c r="B14" t="s">
        <v>7</v>
      </c>
      <c r="C14">
        <v>0</v>
      </c>
      <c r="D14">
        <v>722081.08343700005</v>
      </c>
      <c r="E14">
        <v>921174.87400199997</v>
      </c>
      <c r="F14">
        <v>375.5</v>
      </c>
      <c r="G14">
        <f t="shared" si="0"/>
        <v>12.000000667889598</v>
      </c>
    </row>
    <row r="15" spans="1:7" x14ac:dyDescent="0.25">
      <c r="A15">
        <v>13</v>
      </c>
      <c r="B15" t="s">
        <v>7</v>
      </c>
      <c r="C15">
        <v>0</v>
      </c>
      <c r="D15">
        <v>722081.95316300006</v>
      </c>
      <c r="E15">
        <v>921174.38046699995</v>
      </c>
      <c r="F15">
        <v>375.5</v>
      </c>
      <c r="G15">
        <f t="shared" si="0"/>
        <v>13.000000723551853</v>
      </c>
    </row>
    <row r="16" spans="1:7" x14ac:dyDescent="0.25">
      <c r="A16">
        <v>14</v>
      </c>
      <c r="B16" t="s">
        <v>7</v>
      </c>
      <c r="C16">
        <v>0</v>
      </c>
      <c r="D16">
        <v>722082.82288899994</v>
      </c>
      <c r="E16">
        <v>921173.88693200005</v>
      </c>
      <c r="F16">
        <v>375.5</v>
      </c>
      <c r="G16">
        <f t="shared" si="0"/>
        <v>14.000000779055402</v>
      </c>
    </row>
    <row r="17" spans="1:7" x14ac:dyDescent="0.25">
      <c r="A17">
        <v>15</v>
      </c>
      <c r="B17" t="s">
        <v>7</v>
      </c>
      <c r="C17">
        <v>0</v>
      </c>
      <c r="D17">
        <v>722083.69261499995</v>
      </c>
      <c r="E17">
        <v>921173.39339700004</v>
      </c>
      <c r="F17">
        <v>375.5</v>
      </c>
      <c r="G17">
        <f t="shared" si="0"/>
        <v>15.000000834717657</v>
      </c>
    </row>
    <row r="18" spans="1:7" x14ac:dyDescent="0.25">
      <c r="A18">
        <v>16</v>
      </c>
      <c r="B18" t="s">
        <v>7</v>
      </c>
      <c r="C18">
        <v>0</v>
      </c>
      <c r="D18">
        <v>722084.56234099995</v>
      </c>
      <c r="E18">
        <v>921172.89986200002</v>
      </c>
      <c r="F18">
        <v>375.5</v>
      </c>
      <c r="G18">
        <f t="shared" si="0"/>
        <v>16.000000890379912</v>
      </c>
    </row>
    <row r="19" spans="1:7" x14ac:dyDescent="0.25">
      <c r="A19">
        <v>17</v>
      </c>
      <c r="B19" t="s">
        <v>7</v>
      </c>
      <c r="C19">
        <v>0</v>
      </c>
      <c r="D19">
        <v>722085.43206699996</v>
      </c>
      <c r="E19">
        <v>921172.406327</v>
      </c>
      <c r="F19">
        <v>375.5</v>
      </c>
      <c r="G19">
        <f t="shared" si="0"/>
        <v>17.000000946042164</v>
      </c>
    </row>
    <row r="20" spans="1:7" x14ac:dyDescent="0.25">
      <c r="A20">
        <v>18</v>
      </c>
      <c r="B20" t="s">
        <v>7</v>
      </c>
      <c r="C20">
        <v>0</v>
      </c>
      <c r="D20">
        <v>722086.30179199995</v>
      </c>
      <c r="E20">
        <v>921171.91279199999</v>
      </c>
      <c r="F20">
        <v>375.5</v>
      </c>
      <c r="G20">
        <f t="shared" si="0"/>
        <v>18.000000131971852</v>
      </c>
    </row>
    <row r="21" spans="1:7" x14ac:dyDescent="0.25">
      <c r="A21">
        <v>19</v>
      </c>
      <c r="B21" t="s">
        <v>7</v>
      </c>
      <c r="C21">
        <v>0</v>
      </c>
      <c r="D21">
        <v>722087.17151799996</v>
      </c>
      <c r="E21">
        <v>921171.41925699997</v>
      </c>
      <c r="F21">
        <v>375.50320399999998</v>
      </c>
      <c r="G21">
        <f t="shared" si="0"/>
        <v>19.000000187634107</v>
      </c>
    </row>
    <row r="22" spans="1:7" x14ac:dyDescent="0.25">
      <c r="A22">
        <v>20</v>
      </c>
      <c r="B22" t="s">
        <v>7</v>
      </c>
      <c r="C22">
        <v>0</v>
      </c>
      <c r="D22">
        <v>722088.04124399996</v>
      </c>
      <c r="E22">
        <v>921170.92572199996</v>
      </c>
      <c r="F22">
        <v>375.50320399999998</v>
      </c>
      <c r="G22">
        <f t="shared" si="0"/>
        <v>20.000000243296363</v>
      </c>
    </row>
    <row r="23" spans="1:7" x14ac:dyDescent="0.25">
      <c r="A23">
        <v>21</v>
      </c>
      <c r="B23" t="s">
        <v>7</v>
      </c>
      <c r="C23">
        <v>0</v>
      </c>
      <c r="D23">
        <v>722088.91096999997</v>
      </c>
      <c r="E23">
        <v>921170.43218700006</v>
      </c>
      <c r="F23">
        <v>375.50320399999998</v>
      </c>
      <c r="G23">
        <f t="shared" si="0"/>
        <v>21.00000029890116</v>
      </c>
    </row>
    <row r="24" spans="1:7" x14ac:dyDescent="0.25">
      <c r="A24">
        <v>22</v>
      </c>
      <c r="B24" t="s">
        <v>7</v>
      </c>
      <c r="C24">
        <v>0</v>
      </c>
      <c r="D24">
        <v>722089.78069599997</v>
      </c>
      <c r="E24">
        <v>921169.93865200004</v>
      </c>
      <c r="F24">
        <v>375.58941700000003</v>
      </c>
      <c r="G24">
        <f t="shared" si="0"/>
        <v>22.000000354563415</v>
      </c>
    </row>
    <row r="25" spans="1:7" x14ac:dyDescent="0.25">
      <c r="A25">
        <v>23</v>
      </c>
      <c r="B25" t="s">
        <v>7</v>
      </c>
      <c r="C25">
        <v>0</v>
      </c>
      <c r="D25">
        <v>722090.65042199998</v>
      </c>
      <c r="E25">
        <v>921169.44511800003</v>
      </c>
      <c r="F25">
        <v>375.58941700000003</v>
      </c>
      <c r="G25">
        <f t="shared" si="0"/>
        <v>22.999999916686935</v>
      </c>
    </row>
    <row r="26" spans="1:7" x14ac:dyDescent="0.25">
      <c r="A26">
        <v>24</v>
      </c>
      <c r="B26" t="s">
        <v>7</v>
      </c>
      <c r="C26">
        <v>0</v>
      </c>
      <c r="D26">
        <v>722091.52014799998</v>
      </c>
      <c r="E26">
        <v>921168.95158300002</v>
      </c>
      <c r="F26">
        <v>375.58941700000003</v>
      </c>
      <c r="G26">
        <f t="shared" si="0"/>
        <v>23.99999997234919</v>
      </c>
    </row>
    <row r="27" spans="1:7" x14ac:dyDescent="0.25">
      <c r="A27">
        <v>25</v>
      </c>
      <c r="B27" t="s">
        <v>7</v>
      </c>
      <c r="C27">
        <v>0</v>
      </c>
      <c r="D27">
        <v>722092.38987399999</v>
      </c>
      <c r="E27">
        <v>921168.458048</v>
      </c>
      <c r="F27">
        <v>375.60000600000001</v>
      </c>
      <c r="G27">
        <f t="shared" si="0"/>
        <v>25.000000028011442</v>
      </c>
    </row>
    <row r="28" spans="1:7" x14ac:dyDescent="0.25">
      <c r="A28">
        <v>26</v>
      </c>
      <c r="B28" t="s">
        <v>7</v>
      </c>
      <c r="C28">
        <v>0</v>
      </c>
      <c r="D28">
        <v>722093.25959999999</v>
      </c>
      <c r="E28">
        <v>921167.96451299998</v>
      </c>
      <c r="F28">
        <v>375.60000600000001</v>
      </c>
      <c r="G28">
        <f t="shared" si="0"/>
        <v>26.000000083673697</v>
      </c>
    </row>
    <row r="29" spans="1:7" x14ac:dyDescent="0.25">
      <c r="A29">
        <v>27</v>
      </c>
      <c r="B29" t="s">
        <v>7</v>
      </c>
      <c r="C29">
        <v>0</v>
      </c>
      <c r="D29">
        <v>722094.12932599999</v>
      </c>
      <c r="E29">
        <v>921167.47097799997</v>
      </c>
      <c r="F29">
        <v>375.60000600000001</v>
      </c>
      <c r="G29">
        <f t="shared" si="0"/>
        <v>27.000000139335953</v>
      </c>
    </row>
    <row r="30" spans="1:7" x14ac:dyDescent="0.25">
      <c r="A30">
        <v>28</v>
      </c>
      <c r="B30" t="s">
        <v>7</v>
      </c>
      <c r="C30">
        <v>0</v>
      </c>
      <c r="D30">
        <v>722094.999052</v>
      </c>
      <c r="E30">
        <v>921166.97744299995</v>
      </c>
      <c r="F30">
        <v>375.60000600000001</v>
      </c>
      <c r="G30">
        <f t="shared" si="0"/>
        <v>28.000000194998208</v>
      </c>
    </row>
    <row r="31" spans="1:7" x14ac:dyDescent="0.25">
      <c r="A31">
        <v>29</v>
      </c>
      <c r="B31" t="s">
        <v>7</v>
      </c>
      <c r="C31">
        <v>0</v>
      </c>
      <c r="D31">
        <v>722095.868778</v>
      </c>
      <c r="E31">
        <v>921166.48390800005</v>
      </c>
      <c r="F31">
        <v>375.60000600000001</v>
      </c>
      <c r="G31">
        <f t="shared" si="0"/>
        <v>29.000000250603005</v>
      </c>
    </row>
    <row r="32" spans="1:7" x14ac:dyDescent="0.25">
      <c r="A32">
        <v>30</v>
      </c>
      <c r="B32" t="s">
        <v>7</v>
      </c>
      <c r="C32">
        <v>0</v>
      </c>
      <c r="D32">
        <v>722096.73850400001</v>
      </c>
      <c r="E32">
        <v>921165.99037300004</v>
      </c>
      <c r="F32">
        <v>375.60000600000001</v>
      </c>
      <c r="G32">
        <f t="shared" si="0"/>
        <v>30.00000030626526</v>
      </c>
    </row>
    <row r="33" spans="1:7" x14ac:dyDescent="0.25">
      <c r="A33">
        <v>31</v>
      </c>
      <c r="B33" t="s">
        <v>7</v>
      </c>
      <c r="C33">
        <v>0</v>
      </c>
      <c r="D33">
        <v>722097.60823000001</v>
      </c>
      <c r="E33">
        <v>921165.49683800002</v>
      </c>
      <c r="F33">
        <v>375.60363799999999</v>
      </c>
      <c r="G33">
        <f t="shared" si="0"/>
        <v>31.000000361927516</v>
      </c>
    </row>
    <row r="34" spans="1:7" x14ac:dyDescent="0.25">
      <c r="A34">
        <v>32</v>
      </c>
      <c r="B34" t="s">
        <v>7</v>
      </c>
      <c r="C34">
        <v>0</v>
      </c>
      <c r="D34">
        <v>722098.47795600002</v>
      </c>
      <c r="E34">
        <v>921165.003303</v>
      </c>
      <c r="F34">
        <v>375.60668900000002</v>
      </c>
      <c r="G34">
        <f t="shared" si="0"/>
        <v>32.000000417589767</v>
      </c>
    </row>
    <row r="35" spans="1:7" x14ac:dyDescent="0.25">
      <c r="A35">
        <v>33</v>
      </c>
      <c r="B35" t="s">
        <v>7</v>
      </c>
      <c r="C35">
        <v>0</v>
      </c>
      <c r="D35">
        <v>722099.34768200002</v>
      </c>
      <c r="E35">
        <v>921164.50976799999</v>
      </c>
      <c r="F35">
        <v>375.60668900000002</v>
      </c>
      <c r="G35">
        <f t="shared" si="0"/>
        <v>33.000000473252022</v>
      </c>
    </row>
    <row r="36" spans="1:7" x14ac:dyDescent="0.25">
      <c r="A36">
        <v>34</v>
      </c>
      <c r="B36" t="s">
        <v>7</v>
      </c>
      <c r="C36">
        <v>0</v>
      </c>
      <c r="D36">
        <v>722100.21740800003</v>
      </c>
      <c r="E36">
        <v>921164.01623299997</v>
      </c>
      <c r="F36">
        <v>375.60668900000002</v>
      </c>
      <c r="G36">
        <f t="shared" si="0"/>
        <v>34.000000528914278</v>
      </c>
    </row>
    <row r="37" spans="1:7" x14ac:dyDescent="0.25">
      <c r="A37">
        <v>35</v>
      </c>
      <c r="B37" t="s">
        <v>7</v>
      </c>
      <c r="C37">
        <v>0</v>
      </c>
      <c r="D37">
        <v>722101.08713400003</v>
      </c>
      <c r="E37">
        <v>921163.52269799996</v>
      </c>
      <c r="F37">
        <v>375.60668900000002</v>
      </c>
      <c r="G37">
        <f t="shared" si="0"/>
        <v>35.000000584576533</v>
      </c>
    </row>
    <row r="38" spans="1:7" x14ac:dyDescent="0.25">
      <c r="A38">
        <v>36</v>
      </c>
      <c r="B38" t="s">
        <v>7</v>
      </c>
      <c r="C38">
        <v>0</v>
      </c>
      <c r="D38">
        <v>722101.95686000003</v>
      </c>
      <c r="E38">
        <v>921163.02916300006</v>
      </c>
      <c r="F38">
        <v>375.70001200000002</v>
      </c>
      <c r="G38">
        <f t="shared" si="0"/>
        <v>36.000000640181334</v>
      </c>
    </row>
    <row r="39" spans="1:7" x14ac:dyDescent="0.25">
      <c r="A39">
        <v>37</v>
      </c>
      <c r="B39" t="s">
        <v>7</v>
      </c>
      <c r="C39">
        <v>0</v>
      </c>
      <c r="D39">
        <v>722102.82658600004</v>
      </c>
      <c r="E39">
        <v>921162.53562800004</v>
      </c>
      <c r="F39">
        <v>375.70001200000002</v>
      </c>
      <c r="G39">
        <f t="shared" si="0"/>
        <v>37.000000695843589</v>
      </c>
    </row>
    <row r="40" spans="1:7" x14ac:dyDescent="0.25">
      <c r="A40">
        <v>38</v>
      </c>
      <c r="B40" t="s">
        <v>7</v>
      </c>
      <c r="C40">
        <v>0</v>
      </c>
      <c r="D40">
        <v>722103.69631200004</v>
      </c>
      <c r="E40">
        <v>921162.04209300003</v>
      </c>
      <c r="F40">
        <v>375.70001200000002</v>
      </c>
      <c r="G40">
        <f t="shared" si="0"/>
        <v>38.000000751505837</v>
      </c>
    </row>
    <row r="41" spans="1:7" x14ac:dyDescent="0.25">
      <c r="A41">
        <v>39</v>
      </c>
      <c r="B41" t="s">
        <v>7</v>
      </c>
      <c r="C41">
        <v>0</v>
      </c>
      <c r="D41">
        <v>722104.56603800005</v>
      </c>
      <c r="E41">
        <v>921161.54855800001</v>
      </c>
      <c r="F41">
        <v>375.70001200000002</v>
      </c>
      <c r="G41">
        <f t="shared" si="0"/>
        <v>39.000000807168092</v>
      </c>
    </row>
    <row r="42" spans="1:7" x14ac:dyDescent="0.25">
      <c r="A42">
        <v>40</v>
      </c>
      <c r="B42" t="s">
        <v>7</v>
      </c>
      <c r="C42">
        <v>0</v>
      </c>
      <c r="D42">
        <v>722105.43576300004</v>
      </c>
      <c r="E42">
        <v>921161.05502299999</v>
      </c>
      <c r="F42">
        <v>375.70001200000002</v>
      </c>
      <c r="G42">
        <f t="shared" si="0"/>
        <v>39.999999993097774</v>
      </c>
    </row>
    <row r="43" spans="1:7" x14ac:dyDescent="0.25">
      <c r="A43">
        <v>41</v>
      </c>
      <c r="B43" t="s">
        <v>7</v>
      </c>
      <c r="C43">
        <v>0</v>
      </c>
      <c r="D43">
        <v>722106.30548900005</v>
      </c>
      <c r="E43">
        <v>921160.56148799998</v>
      </c>
      <c r="F43">
        <v>375.70001200000002</v>
      </c>
      <c r="G43">
        <f t="shared" si="0"/>
        <v>41.000000048760029</v>
      </c>
    </row>
    <row r="44" spans="1:7" x14ac:dyDescent="0.25">
      <c r="A44">
        <v>42</v>
      </c>
      <c r="B44" t="s">
        <v>7</v>
      </c>
      <c r="C44">
        <v>0</v>
      </c>
      <c r="D44">
        <v>722107.17521500005</v>
      </c>
      <c r="E44">
        <v>921160.06795299996</v>
      </c>
      <c r="F44">
        <v>375.70001200000002</v>
      </c>
      <c r="G44">
        <f t="shared" si="0"/>
        <v>42.000000104422284</v>
      </c>
    </row>
    <row r="45" spans="1:7" x14ac:dyDescent="0.25">
      <c r="A45">
        <v>43</v>
      </c>
      <c r="B45" t="s">
        <v>7</v>
      </c>
      <c r="C45">
        <v>0</v>
      </c>
      <c r="D45">
        <v>722108.04494099994</v>
      </c>
      <c r="E45">
        <v>921159.57441799995</v>
      </c>
      <c r="F45">
        <v>375.70001200000002</v>
      </c>
      <c r="G45">
        <f t="shared" si="0"/>
        <v>43.000000159983287</v>
      </c>
    </row>
    <row r="46" spans="1:7" x14ac:dyDescent="0.25">
      <c r="A46">
        <v>44</v>
      </c>
      <c r="B46" t="s">
        <v>7</v>
      </c>
      <c r="C46">
        <v>0</v>
      </c>
      <c r="D46">
        <v>722108.91466699995</v>
      </c>
      <c r="E46">
        <v>921159.08088300005</v>
      </c>
      <c r="F46">
        <v>375.70001200000002</v>
      </c>
      <c r="G46">
        <f t="shared" si="0"/>
        <v>44.000000215588088</v>
      </c>
    </row>
    <row r="47" spans="1:7" x14ac:dyDescent="0.25">
      <c r="A47">
        <v>45</v>
      </c>
      <c r="B47" t="s">
        <v>7</v>
      </c>
      <c r="C47">
        <v>0</v>
      </c>
      <c r="D47">
        <v>722069.65965499997</v>
      </c>
      <c r="E47">
        <v>921179.05697000003</v>
      </c>
      <c r="F47">
        <v>375.29998799999998</v>
      </c>
      <c r="G47">
        <f>SQRT(((D47-$D$47)^2+(E47-$E$47)^2))</f>
        <v>0</v>
      </c>
    </row>
    <row r="48" spans="1:7" x14ac:dyDescent="0.25">
      <c r="A48">
        <v>46</v>
      </c>
      <c r="B48" t="s">
        <v>7</v>
      </c>
      <c r="C48">
        <v>0</v>
      </c>
      <c r="D48">
        <v>722070.52938099997</v>
      </c>
      <c r="E48">
        <v>921178.56343500002</v>
      </c>
      <c r="F48">
        <v>375.29998799999998</v>
      </c>
      <c r="G48">
        <f t="shared" ref="G48:G91" si="1">SQRT(((D48-$D$47)^2+(E48-$E$47)^2))</f>
        <v>1.0000000556622544</v>
      </c>
    </row>
    <row r="49" spans="1:7" x14ac:dyDescent="0.25">
      <c r="A49">
        <v>47</v>
      </c>
      <c r="B49" t="s">
        <v>7</v>
      </c>
      <c r="C49">
        <v>0</v>
      </c>
      <c r="D49">
        <v>722071.39910699998</v>
      </c>
      <c r="E49">
        <v>921178.0699</v>
      </c>
      <c r="F49">
        <v>375.29998799999998</v>
      </c>
      <c r="G49">
        <f t="shared" si="1"/>
        <v>2.0000001113245087</v>
      </c>
    </row>
    <row r="50" spans="1:7" x14ac:dyDescent="0.25">
      <c r="A50">
        <v>48</v>
      </c>
      <c r="B50" t="s">
        <v>7</v>
      </c>
      <c r="C50">
        <v>0</v>
      </c>
      <c r="D50">
        <v>722072.26883299998</v>
      </c>
      <c r="E50">
        <v>921177.57636499999</v>
      </c>
      <c r="F50">
        <v>375.29998799999998</v>
      </c>
      <c r="G50">
        <f t="shared" si="1"/>
        <v>3.0000001669867635</v>
      </c>
    </row>
    <row r="51" spans="1:7" x14ac:dyDescent="0.25">
      <c r="A51">
        <v>49</v>
      </c>
      <c r="B51" t="s">
        <v>7</v>
      </c>
      <c r="C51">
        <v>0</v>
      </c>
      <c r="D51">
        <v>722073.13855899998</v>
      </c>
      <c r="E51">
        <v>921177.08282999997</v>
      </c>
      <c r="F51">
        <v>375.29998799999998</v>
      </c>
      <c r="G51">
        <f t="shared" si="1"/>
        <v>4.0000002226490174</v>
      </c>
    </row>
    <row r="52" spans="1:7" x14ac:dyDescent="0.25">
      <c r="A52">
        <v>50</v>
      </c>
      <c r="B52" t="s">
        <v>7</v>
      </c>
      <c r="C52">
        <v>0</v>
      </c>
      <c r="D52">
        <v>722074.00828499999</v>
      </c>
      <c r="E52">
        <v>921176.58929499995</v>
      </c>
      <c r="F52">
        <v>375.29998799999998</v>
      </c>
      <c r="G52">
        <f t="shared" si="1"/>
        <v>5.0000002783112718</v>
      </c>
    </row>
    <row r="53" spans="1:7" x14ac:dyDescent="0.25">
      <c r="A53">
        <v>51</v>
      </c>
      <c r="B53" t="s">
        <v>7</v>
      </c>
      <c r="C53">
        <v>0</v>
      </c>
      <c r="D53">
        <v>722074.87801099999</v>
      </c>
      <c r="E53">
        <v>921176.09576000005</v>
      </c>
      <c r="F53">
        <v>375.29998799999998</v>
      </c>
      <c r="G53">
        <f t="shared" si="1"/>
        <v>6.0000003339160717</v>
      </c>
    </row>
    <row r="54" spans="1:7" x14ac:dyDescent="0.25">
      <c r="A54">
        <v>52</v>
      </c>
      <c r="B54" t="s">
        <v>7</v>
      </c>
      <c r="C54">
        <v>0</v>
      </c>
      <c r="D54">
        <v>722075.747737</v>
      </c>
      <c r="E54">
        <v>921175.60222500004</v>
      </c>
      <c r="F54">
        <v>375.29998799999998</v>
      </c>
      <c r="G54">
        <f t="shared" si="1"/>
        <v>7.0000003895783252</v>
      </c>
    </row>
    <row r="55" spans="1:7" x14ac:dyDescent="0.25">
      <c r="A55">
        <v>53</v>
      </c>
      <c r="B55" t="s">
        <v>7</v>
      </c>
      <c r="C55">
        <v>0</v>
      </c>
      <c r="D55">
        <v>722076.617463</v>
      </c>
      <c r="E55">
        <v>921175.10869000002</v>
      </c>
      <c r="F55">
        <v>375.426422</v>
      </c>
      <c r="G55">
        <f t="shared" si="1"/>
        <v>8.0000004452405804</v>
      </c>
    </row>
    <row r="56" spans="1:7" x14ac:dyDescent="0.25">
      <c r="A56">
        <v>54</v>
      </c>
      <c r="B56" t="s">
        <v>7</v>
      </c>
      <c r="C56">
        <v>0</v>
      </c>
      <c r="D56">
        <v>722077.48718900001</v>
      </c>
      <c r="E56">
        <v>921174.61515500001</v>
      </c>
      <c r="F56">
        <v>375.5</v>
      </c>
      <c r="G56">
        <f t="shared" si="1"/>
        <v>9.0000005009028357</v>
      </c>
    </row>
    <row r="57" spans="1:7" x14ac:dyDescent="0.25">
      <c r="A57">
        <v>55</v>
      </c>
      <c r="B57" t="s">
        <v>7</v>
      </c>
      <c r="C57">
        <v>0</v>
      </c>
      <c r="D57">
        <v>722078.35691500001</v>
      </c>
      <c r="E57">
        <v>921174.12161999999</v>
      </c>
      <c r="F57">
        <v>375.5</v>
      </c>
      <c r="G57">
        <f t="shared" si="1"/>
        <v>10.000000556565089</v>
      </c>
    </row>
    <row r="58" spans="1:7" x14ac:dyDescent="0.25">
      <c r="A58">
        <v>56</v>
      </c>
      <c r="B58" t="s">
        <v>7</v>
      </c>
      <c r="C58">
        <v>0</v>
      </c>
      <c r="D58">
        <v>722079.22664100002</v>
      </c>
      <c r="E58">
        <v>921173.62808499997</v>
      </c>
      <c r="F58">
        <v>375.5</v>
      </c>
      <c r="G58">
        <f t="shared" si="1"/>
        <v>11.000000612227343</v>
      </c>
    </row>
    <row r="59" spans="1:7" x14ac:dyDescent="0.25">
      <c r="A59">
        <v>57</v>
      </c>
      <c r="B59" t="s">
        <v>7</v>
      </c>
      <c r="C59">
        <v>0</v>
      </c>
      <c r="D59">
        <v>722080.09636700002</v>
      </c>
      <c r="E59">
        <v>921173.13454999996</v>
      </c>
      <c r="F59">
        <v>375.5</v>
      </c>
      <c r="G59">
        <f t="shared" si="1"/>
        <v>12.000000667889598</v>
      </c>
    </row>
    <row r="60" spans="1:7" x14ac:dyDescent="0.25">
      <c r="A60">
        <v>58</v>
      </c>
      <c r="B60" t="s">
        <v>7</v>
      </c>
      <c r="C60">
        <v>0</v>
      </c>
      <c r="D60">
        <v>722080.96609300002</v>
      </c>
      <c r="E60">
        <v>921172.64101499994</v>
      </c>
      <c r="F60">
        <v>375.5</v>
      </c>
      <c r="G60">
        <f t="shared" si="1"/>
        <v>13.000000723551853</v>
      </c>
    </row>
    <row r="61" spans="1:7" x14ac:dyDescent="0.25">
      <c r="A61">
        <v>59</v>
      </c>
      <c r="B61" t="s">
        <v>7</v>
      </c>
      <c r="C61">
        <v>0</v>
      </c>
      <c r="D61">
        <v>722081.83581900003</v>
      </c>
      <c r="E61">
        <v>921172.14748000004</v>
      </c>
      <c r="F61">
        <v>375.5</v>
      </c>
      <c r="G61">
        <f t="shared" si="1"/>
        <v>14.00000077915665</v>
      </c>
    </row>
    <row r="62" spans="1:7" x14ac:dyDescent="0.25">
      <c r="A62">
        <v>60</v>
      </c>
      <c r="B62" t="s">
        <v>7</v>
      </c>
      <c r="C62">
        <v>0</v>
      </c>
      <c r="D62">
        <v>722082.70554500003</v>
      </c>
      <c r="E62">
        <v>921171.65394500003</v>
      </c>
      <c r="F62">
        <v>375.5</v>
      </c>
      <c r="G62">
        <f t="shared" si="1"/>
        <v>15.000000834818907</v>
      </c>
    </row>
    <row r="63" spans="1:7" x14ac:dyDescent="0.25">
      <c r="A63">
        <v>61</v>
      </c>
      <c r="B63" t="s">
        <v>7</v>
      </c>
      <c r="C63">
        <v>0</v>
      </c>
      <c r="D63">
        <v>722083.57527100004</v>
      </c>
      <c r="E63">
        <v>921171.16041000001</v>
      </c>
      <c r="F63">
        <v>375.5</v>
      </c>
      <c r="G63">
        <f t="shared" si="1"/>
        <v>16.000000890481161</v>
      </c>
    </row>
    <row r="64" spans="1:7" x14ac:dyDescent="0.25">
      <c r="A64">
        <v>62</v>
      </c>
      <c r="B64" t="s">
        <v>7</v>
      </c>
      <c r="C64">
        <v>0</v>
      </c>
      <c r="D64">
        <v>722084.44499700004</v>
      </c>
      <c r="E64">
        <v>921170.666875</v>
      </c>
      <c r="F64">
        <v>375.5</v>
      </c>
      <c r="G64">
        <f t="shared" si="1"/>
        <v>17.000000946143416</v>
      </c>
    </row>
    <row r="65" spans="1:7" x14ac:dyDescent="0.25">
      <c r="A65">
        <v>63</v>
      </c>
      <c r="B65" t="s">
        <v>7</v>
      </c>
      <c r="C65">
        <v>0</v>
      </c>
      <c r="D65">
        <v>722085.31472300005</v>
      </c>
      <c r="E65">
        <v>921170.17333999998</v>
      </c>
      <c r="F65">
        <v>375.5</v>
      </c>
      <c r="G65">
        <f t="shared" si="1"/>
        <v>18.000001001805671</v>
      </c>
    </row>
    <row r="66" spans="1:7" x14ac:dyDescent="0.25">
      <c r="A66">
        <v>64</v>
      </c>
      <c r="B66" t="s">
        <v>7</v>
      </c>
      <c r="C66">
        <v>0</v>
      </c>
      <c r="D66">
        <v>722086.18444900005</v>
      </c>
      <c r="E66">
        <v>921169.67980499996</v>
      </c>
      <c r="F66">
        <v>375.5</v>
      </c>
      <c r="G66">
        <f t="shared" si="1"/>
        <v>19.000001057467923</v>
      </c>
    </row>
    <row r="67" spans="1:7" x14ac:dyDescent="0.25">
      <c r="A67">
        <v>65</v>
      </c>
      <c r="B67" t="s">
        <v>7</v>
      </c>
      <c r="C67">
        <v>0</v>
      </c>
      <c r="D67">
        <v>722087.05417400005</v>
      </c>
      <c r="E67">
        <v>921169.18627099996</v>
      </c>
      <c r="F67">
        <v>375.58941700000003</v>
      </c>
      <c r="G67">
        <f t="shared" si="1"/>
        <v>19.999999749858876</v>
      </c>
    </row>
    <row r="68" spans="1:7" x14ac:dyDescent="0.25">
      <c r="A68">
        <v>66</v>
      </c>
      <c r="B68" t="s">
        <v>7</v>
      </c>
      <c r="C68">
        <v>0</v>
      </c>
      <c r="D68">
        <v>722087.92390000005</v>
      </c>
      <c r="E68">
        <v>921168.69273600006</v>
      </c>
      <c r="F68">
        <v>375.58941700000003</v>
      </c>
      <c r="G68">
        <f t="shared" si="1"/>
        <v>20.999999805463677</v>
      </c>
    </row>
    <row r="69" spans="1:7" x14ac:dyDescent="0.25">
      <c r="A69">
        <v>67</v>
      </c>
      <c r="B69" t="s">
        <v>7</v>
      </c>
      <c r="C69">
        <v>0</v>
      </c>
      <c r="D69">
        <v>722088.79362600006</v>
      </c>
      <c r="E69">
        <v>921168.19920100004</v>
      </c>
      <c r="F69">
        <v>375.58941700000003</v>
      </c>
      <c r="G69">
        <f t="shared" si="1"/>
        <v>21.999999861125932</v>
      </c>
    </row>
    <row r="70" spans="1:7" x14ac:dyDescent="0.25">
      <c r="A70">
        <v>68</v>
      </c>
      <c r="B70" t="s">
        <v>7</v>
      </c>
      <c r="C70">
        <v>0</v>
      </c>
      <c r="D70">
        <v>722089.66335199995</v>
      </c>
      <c r="E70">
        <v>921167.70566600002</v>
      </c>
      <c r="F70">
        <v>375.58941700000003</v>
      </c>
      <c r="G70">
        <f t="shared" si="1"/>
        <v>22.999999916686935</v>
      </c>
    </row>
    <row r="71" spans="1:7" x14ac:dyDescent="0.25">
      <c r="A71">
        <v>69</v>
      </c>
      <c r="B71" t="s">
        <v>7</v>
      </c>
      <c r="C71">
        <v>0</v>
      </c>
      <c r="D71">
        <v>722090.53307799995</v>
      </c>
      <c r="E71">
        <v>921167.21213100001</v>
      </c>
      <c r="F71">
        <v>375.58941700000003</v>
      </c>
      <c r="G71">
        <f t="shared" si="1"/>
        <v>23.99999997234919</v>
      </c>
    </row>
    <row r="72" spans="1:7" x14ac:dyDescent="0.25">
      <c r="A72">
        <v>70</v>
      </c>
      <c r="B72" t="s">
        <v>7</v>
      </c>
      <c r="C72">
        <v>0</v>
      </c>
      <c r="D72">
        <v>722091.40280399995</v>
      </c>
      <c r="E72">
        <v>921166.71859599999</v>
      </c>
      <c r="F72">
        <v>375.58941700000003</v>
      </c>
      <c r="G72">
        <f t="shared" si="1"/>
        <v>25.000000028011442</v>
      </c>
    </row>
    <row r="73" spans="1:7" x14ac:dyDescent="0.25">
      <c r="A73">
        <v>71</v>
      </c>
      <c r="B73" t="s">
        <v>7</v>
      </c>
      <c r="C73">
        <v>0</v>
      </c>
      <c r="D73">
        <v>722092.27252999996</v>
      </c>
      <c r="E73">
        <v>921166.22506099998</v>
      </c>
      <c r="F73">
        <v>375.60000600000001</v>
      </c>
      <c r="G73">
        <f t="shared" si="1"/>
        <v>26.000000083673697</v>
      </c>
    </row>
    <row r="74" spans="1:7" x14ac:dyDescent="0.25">
      <c r="A74">
        <v>72</v>
      </c>
      <c r="B74" t="s">
        <v>7</v>
      </c>
      <c r="C74">
        <v>0</v>
      </c>
      <c r="D74">
        <v>722093.14225599996</v>
      </c>
      <c r="E74">
        <v>921165.73152599996</v>
      </c>
      <c r="F74">
        <v>375.60000600000001</v>
      </c>
      <c r="G74">
        <f t="shared" si="1"/>
        <v>27.000000139335953</v>
      </c>
    </row>
    <row r="75" spans="1:7" x14ac:dyDescent="0.25">
      <c r="A75">
        <v>73</v>
      </c>
      <c r="B75" t="s">
        <v>7</v>
      </c>
      <c r="C75">
        <v>0</v>
      </c>
      <c r="D75">
        <v>722094.01198199997</v>
      </c>
      <c r="E75">
        <v>921165.23799099994</v>
      </c>
      <c r="F75">
        <v>375.60000600000001</v>
      </c>
      <c r="G75">
        <f t="shared" si="1"/>
        <v>28.000000194998208</v>
      </c>
    </row>
    <row r="76" spans="1:7" x14ac:dyDescent="0.25">
      <c r="A76">
        <v>74</v>
      </c>
      <c r="B76" t="s">
        <v>7</v>
      </c>
      <c r="C76">
        <v>0</v>
      </c>
      <c r="D76">
        <v>722094.88170799997</v>
      </c>
      <c r="E76">
        <v>921164.74445600004</v>
      </c>
      <c r="F76">
        <v>375.60000600000001</v>
      </c>
      <c r="G76">
        <f t="shared" si="1"/>
        <v>29.000000250603005</v>
      </c>
    </row>
    <row r="77" spans="1:7" x14ac:dyDescent="0.25">
      <c r="A77">
        <v>75</v>
      </c>
      <c r="B77" t="s">
        <v>7</v>
      </c>
      <c r="C77">
        <v>0</v>
      </c>
      <c r="D77">
        <v>722095.75143399998</v>
      </c>
      <c r="E77">
        <v>921164.25092100003</v>
      </c>
      <c r="F77">
        <v>375.60000600000001</v>
      </c>
      <c r="G77">
        <f t="shared" si="1"/>
        <v>30.00000030626526</v>
      </c>
    </row>
    <row r="78" spans="1:7" x14ac:dyDescent="0.25">
      <c r="A78">
        <v>76</v>
      </c>
      <c r="B78" t="s">
        <v>7</v>
      </c>
      <c r="C78">
        <v>0</v>
      </c>
      <c r="D78">
        <v>722096.62115999998</v>
      </c>
      <c r="E78">
        <v>921163.75738600001</v>
      </c>
      <c r="F78">
        <v>375.60000600000001</v>
      </c>
      <c r="G78">
        <f t="shared" si="1"/>
        <v>31.000000361927516</v>
      </c>
    </row>
    <row r="79" spans="1:7" x14ac:dyDescent="0.25">
      <c r="A79">
        <v>77</v>
      </c>
      <c r="B79" t="s">
        <v>7</v>
      </c>
      <c r="C79">
        <v>0</v>
      </c>
      <c r="D79">
        <v>722097.49088599999</v>
      </c>
      <c r="E79">
        <v>921163.263851</v>
      </c>
      <c r="F79">
        <v>375.60668900000002</v>
      </c>
      <c r="G79">
        <f t="shared" si="1"/>
        <v>32.000000417589767</v>
      </c>
    </row>
    <row r="80" spans="1:7" x14ac:dyDescent="0.25">
      <c r="A80">
        <v>78</v>
      </c>
      <c r="B80" t="s">
        <v>7</v>
      </c>
      <c r="C80">
        <v>0</v>
      </c>
      <c r="D80">
        <v>722098.36061199999</v>
      </c>
      <c r="E80">
        <v>921162.77031599998</v>
      </c>
      <c r="F80">
        <v>375.60668900000002</v>
      </c>
      <c r="G80">
        <f t="shared" si="1"/>
        <v>33.000000473252022</v>
      </c>
    </row>
    <row r="81" spans="1:7" x14ac:dyDescent="0.25">
      <c r="A81">
        <v>79</v>
      </c>
      <c r="B81" t="s">
        <v>7</v>
      </c>
      <c r="C81">
        <v>0</v>
      </c>
      <c r="D81">
        <v>722099.23033799999</v>
      </c>
      <c r="E81">
        <v>921162.27678099996</v>
      </c>
      <c r="F81">
        <v>375.60668900000002</v>
      </c>
      <c r="G81">
        <f t="shared" si="1"/>
        <v>34.000000528914278</v>
      </c>
    </row>
    <row r="82" spans="1:7" x14ac:dyDescent="0.25">
      <c r="A82">
        <v>80</v>
      </c>
      <c r="B82" t="s">
        <v>7</v>
      </c>
      <c r="C82">
        <v>0</v>
      </c>
      <c r="D82">
        <v>722100.100064</v>
      </c>
      <c r="E82">
        <v>921161.78324599995</v>
      </c>
      <c r="F82">
        <v>375.60668900000002</v>
      </c>
      <c r="G82">
        <f t="shared" si="1"/>
        <v>35.000000584576533</v>
      </c>
    </row>
    <row r="83" spans="1:7" x14ac:dyDescent="0.25">
      <c r="A83">
        <v>81</v>
      </c>
      <c r="B83" t="s">
        <v>7</v>
      </c>
      <c r="C83">
        <v>0</v>
      </c>
      <c r="D83">
        <v>722100.96979</v>
      </c>
      <c r="E83">
        <v>921161.28971100005</v>
      </c>
      <c r="F83">
        <v>375.60668900000002</v>
      </c>
      <c r="G83">
        <f t="shared" si="1"/>
        <v>36.000000640181334</v>
      </c>
    </row>
    <row r="84" spans="1:7" x14ac:dyDescent="0.25">
      <c r="A84">
        <v>82</v>
      </c>
      <c r="B84" t="s">
        <v>7</v>
      </c>
      <c r="C84">
        <v>0</v>
      </c>
      <c r="D84">
        <v>722101.83951600001</v>
      </c>
      <c r="E84">
        <v>921160.79617600003</v>
      </c>
      <c r="F84">
        <v>375.60668900000002</v>
      </c>
      <c r="G84">
        <f t="shared" si="1"/>
        <v>37.000000695843589</v>
      </c>
    </row>
    <row r="85" spans="1:7" x14ac:dyDescent="0.25">
      <c r="A85">
        <v>83</v>
      </c>
      <c r="B85" t="s">
        <v>7</v>
      </c>
      <c r="C85">
        <v>0</v>
      </c>
      <c r="D85">
        <v>722102.70924200001</v>
      </c>
      <c r="E85">
        <v>921160.30264100002</v>
      </c>
      <c r="F85">
        <v>375.70001200000002</v>
      </c>
      <c r="G85">
        <f t="shared" si="1"/>
        <v>38.000000751505837</v>
      </c>
    </row>
    <row r="86" spans="1:7" x14ac:dyDescent="0.25">
      <c r="A86">
        <v>84</v>
      </c>
      <c r="B86" t="s">
        <v>7</v>
      </c>
      <c r="C86">
        <v>0</v>
      </c>
      <c r="D86">
        <v>722103.57896800002</v>
      </c>
      <c r="E86">
        <v>921159.809106</v>
      </c>
      <c r="F86">
        <v>375.70001200000002</v>
      </c>
      <c r="G86">
        <f t="shared" si="1"/>
        <v>39.000000807168092</v>
      </c>
    </row>
    <row r="87" spans="1:7" x14ac:dyDescent="0.25">
      <c r="A87">
        <v>85</v>
      </c>
      <c r="B87" t="s">
        <v>7</v>
      </c>
      <c r="C87">
        <v>0</v>
      </c>
      <c r="D87">
        <v>722104.44869400002</v>
      </c>
      <c r="E87">
        <v>921159.31557099998</v>
      </c>
      <c r="F87">
        <v>375.70001200000002</v>
      </c>
      <c r="G87">
        <f t="shared" si="1"/>
        <v>40.000000862830348</v>
      </c>
    </row>
    <row r="88" spans="1:7" x14ac:dyDescent="0.25">
      <c r="A88">
        <v>86</v>
      </c>
      <c r="B88" t="s">
        <v>7</v>
      </c>
      <c r="C88">
        <v>0</v>
      </c>
      <c r="D88">
        <v>722105.31842000003</v>
      </c>
      <c r="E88">
        <v>921158.82203599997</v>
      </c>
      <c r="F88">
        <v>375.70001200000002</v>
      </c>
      <c r="G88">
        <f t="shared" si="1"/>
        <v>41.000000918492603</v>
      </c>
    </row>
    <row r="89" spans="1:7" x14ac:dyDescent="0.25">
      <c r="A89">
        <v>87</v>
      </c>
      <c r="B89" t="s">
        <v>7</v>
      </c>
      <c r="C89">
        <v>0</v>
      </c>
      <c r="D89">
        <v>722106.18814500002</v>
      </c>
      <c r="E89">
        <v>921158.32850099995</v>
      </c>
      <c r="F89">
        <v>375.70001200000002</v>
      </c>
      <c r="G89">
        <f t="shared" si="1"/>
        <v>42.000000104422284</v>
      </c>
    </row>
    <row r="90" spans="1:7" x14ac:dyDescent="0.25">
      <c r="A90">
        <v>88</v>
      </c>
      <c r="B90" t="s">
        <v>7</v>
      </c>
      <c r="C90">
        <v>0</v>
      </c>
      <c r="D90">
        <v>722107.05787100003</v>
      </c>
      <c r="E90">
        <v>921157.83496600005</v>
      </c>
      <c r="F90">
        <v>375.70001200000002</v>
      </c>
      <c r="G90">
        <f t="shared" si="1"/>
        <v>43.000000160027078</v>
      </c>
    </row>
    <row r="91" spans="1:7" x14ac:dyDescent="0.25">
      <c r="A91">
        <v>89</v>
      </c>
      <c r="B91" t="s">
        <v>7</v>
      </c>
      <c r="C91">
        <v>0</v>
      </c>
      <c r="D91">
        <v>722107.92759700003</v>
      </c>
      <c r="E91">
        <v>921157.34143100004</v>
      </c>
      <c r="F91">
        <v>375.70001200000002</v>
      </c>
      <c r="G91">
        <f t="shared" si="1"/>
        <v>44.00000021568934</v>
      </c>
    </row>
    <row r="92" spans="1:7" x14ac:dyDescent="0.25">
      <c r="A92">
        <v>90</v>
      </c>
      <c r="B92" t="s">
        <v>7</v>
      </c>
      <c r="C92">
        <v>0</v>
      </c>
      <c r="D92">
        <v>722071.63379500003</v>
      </c>
      <c r="E92">
        <v>921182.53587400005</v>
      </c>
      <c r="F92">
        <v>375.29361</v>
      </c>
      <c r="G92">
        <f>SQRT(((D92-$D$92)^2+(E92-$E$92)^2))</f>
        <v>0</v>
      </c>
    </row>
    <row r="93" spans="1:7" x14ac:dyDescent="0.25">
      <c r="A93">
        <v>91</v>
      </c>
      <c r="B93" t="s">
        <v>7</v>
      </c>
      <c r="C93">
        <v>0</v>
      </c>
      <c r="D93">
        <v>722072.50352100004</v>
      </c>
      <c r="E93">
        <v>921182.04233900004</v>
      </c>
      <c r="F93">
        <v>375.29998799999998</v>
      </c>
      <c r="G93">
        <f t="shared" ref="G93:G136" si="2">SQRT(((D93-$D$92)^2+(E93-$E$92)^2))</f>
        <v>1.0000000556622544</v>
      </c>
    </row>
    <row r="94" spans="1:7" x14ac:dyDescent="0.25">
      <c r="A94">
        <v>92</v>
      </c>
      <c r="B94" t="s">
        <v>7</v>
      </c>
      <c r="C94">
        <v>0</v>
      </c>
      <c r="D94">
        <v>722073.37324700004</v>
      </c>
      <c r="E94">
        <v>921181.54880400002</v>
      </c>
      <c r="F94">
        <v>375.29998799999998</v>
      </c>
      <c r="G94">
        <f t="shared" si="2"/>
        <v>2.0000001113245087</v>
      </c>
    </row>
    <row r="95" spans="1:7" x14ac:dyDescent="0.25">
      <c r="A95">
        <v>93</v>
      </c>
      <c r="B95" t="s">
        <v>7</v>
      </c>
      <c r="C95">
        <v>0</v>
      </c>
      <c r="D95">
        <v>722074.24297300004</v>
      </c>
      <c r="E95">
        <v>921181.055269</v>
      </c>
      <c r="F95">
        <v>375.29998799999998</v>
      </c>
      <c r="G95">
        <f t="shared" si="2"/>
        <v>3.0000001669867635</v>
      </c>
    </row>
    <row r="96" spans="1:7" x14ac:dyDescent="0.25">
      <c r="A96">
        <v>94</v>
      </c>
      <c r="B96" t="s">
        <v>7</v>
      </c>
      <c r="C96">
        <v>0</v>
      </c>
      <c r="D96">
        <v>722075.11269900005</v>
      </c>
      <c r="E96">
        <v>921180.56173399999</v>
      </c>
      <c r="F96">
        <v>375.29998799999998</v>
      </c>
      <c r="G96">
        <f t="shared" si="2"/>
        <v>4.0000002226490174</v>
      </c>
    </row>
    <row r="97" spans="1:7" x14ac:dyDescent="0.25">
      <c r="A97">
        <v>95</v>
      </c>
      <c r="B97" t="s">
        <v>7</v>
      </c>
      <c r="C97">
        <v>0</v>
      </c>
      <c r="D97">
        <v>722075.98242500005</v>
      </c>
      <c r="E97">
        <v>921180.06819899997</v>
      </c>
      <c r="F97">
        <v>375.29998799999998</v>
      </c>
      <c r="G97">
        <f t="shared" si="2"/>
        <v>5.0000002783112718</v>
      </c>
    </row>
    <row r="98" spans="1:7" x14ac:dyDescent="0.25">
      <c r="A98">
        <v>96</v>
      </c>
      <c r="B98" t="s">
        <v>7</v>
      </c>
      <c r="C98">
        <v>0</v>
      </c>
      <c r="D98">
        <v>722076.85215100006</v>
      </c>
      <c r="E98">
        <v>921179.57466399996</v>
      </c>
      <c r="F98">
        <v>375.29998799999998</v>
      </c>
      <c r="G98">
        <f t="shared" si="2"/>
        <v>6.0000003339735271</v>
      </c>
    </row>
    <row r="99" spans="1:7" x14ac:dyDescent="0.25">
      <c r="A99">
        <v>97</v>
      </c>
      <c r="B99" t="s">
        <v>7</v>
      </c>
      <c r="C99">
        <v>0</v>
      </c>
      <c r="D99">
        <v>722077.72187699995</v>
      </c>
      <c r="E99">
        <v>921179.08112900006</v>
      </c>
      <c r="F99">
        <v>375.44537400000002</v>
      </c>
      <c r="G99">
        <f t="shared" si="2"/>
        <v>7.0000003894770764</v>
      </c>
    </row>
    <row r="100" spans="1:7" x14ac:dyDescent="0.25">
      <c r="A100">
        <v>98</v>
      </c>
      <c r="B100" t="s">
        <v>7</v>
      </c>
      <c r="C100">
        <v>0</v>
      </c>
      <c r="D100">
        <v>722078.59160299995</v>
      </c>
      <c r="E100">
        <v>921178.58759400004</v>
      </c>
      <c r="F100">
        <v>375.44537400000002</v>
      </c>
      <c r="G100">
        <f t="shared" si="2"/>
        <v>8.0000004451393316</v>
      </c>
    </row>
    <row r="101" spans="1:7" x14ac:dyDescent="0.25">
      <c r="A101">
        <v>99</v>
      </c>
      <c r="B101" t="s">
        <v>7</v>
      </c>
      <c r="C101">
        <v>0</v>
      </c>
      <c r="D101">
        <v>722079.46132899995</v>
      </c>
      <c r="E101">
        <v>921178.09405900002</v>
      </c>
      <c r="F101">
        <v>375.44537400000002</v>
      </c>
      <c r="G101">
        <f t="shared" si="2"/>
        <v>9.0000005008015851</v>
      </c>
    </row>
    <row r="102" spans="1:7" x14ac:dyDescent="0.25">
      <c r="A102">
        <v>100</v>
      </c>
      <c r="B102" t="s">
        <v>7</v>
      </c>
      <c r="C102">
        <v>0</v>
      </c>
      <c r="D102">
        <v>722080.33105499996</v>
      </c>
      <c r="E102">
        <v>921177.60052400001</v>
      </c>
      <c r="F102">
        <v>375.44537400000002</v>
      </c>
      <c r="G102">
        <f t="shared" si="2"/>
        <v>10.00000055646384</v>
      </c>
    </row>
    <row r="103" spans="1:7" x14ac:dyDescent="0.25">
      <c r="A103">
        <v>101</v>
      </c>
      <c r="B103" t="s">
        <v>7</v>
      </c>
      <c r="C103">
        <v>0</v>
      </c>
      <c r="D103">
        <v>722081.20078099996</v>
      </c>
      <c r="E103">
        <v>921177.10698899999</v>
      </c>
      <c r="F103">
        <v>375.44537400000002</v>
      </c>
      <c r="G103">
        <f t="shared" si="2"/>
        <v>11.000000612126094</v>
      </c>
    </row>
    <row r="104" spans="1:7" x14ac:dyDescent="0.25">
      <c r="A104">
        <v>102</v>
      </c>
      <c r="B104" t="s">
        <v>7</v>
      </c>
      <c r="C104">
        <v>0</v>
      </c>
      <c r="D104">
        <v>722082.07050699997</v>
      </c>
      <c r="E104">
        <v>921176.61345399998</v>
      </c>
      <c r="F104">
        <v>375.5</v>
      </c>
      <c r="G104">
        <f t="shared" si="2"/>
        <v>12.000000667788349</v>
      </c>
    </row>
    <row r="105" spans="1:7" x14ac:dyDescent="0.25">
      <c r="A105">
        <v>103</v>
      </c>
      <c r="B105" t="s">
        <v>7</v>
      </c>
      <c r="C105">
        <v>0</v>
      </c>
      <c r="D105">
        <v>722082.94023299997</v>
      </c>
      <c r="E105">
        <v>921176.11991899996</v>
      </c>
      <c r="F105">
        <v>375.5</v>
      </c>
      <c r="G105">
        <f t="shared" si="2"/>
        <v>13.000000723450603</v>
      </c>
    </row>
    <row r="106" spans="1:7" x14ac:dyDescent="0.25">
      <c r="A106">
        <v>104</v>
      </c>
      <c r="B106" t="s">
        <v>7</v>
      </c>
      <c r="C106">
        <v>0</v>
      </c>
      <c r="D106">
        <v>722083.80995899998</v>
      </c>
      <c r="E106">
        <v>921175.62638399994</v>
      </c>
      <c r="F106">
        <v>375.5</v>
      </c>
      <c r="G106">
        <f t="shared" si="2"/>
        <v>14.000000779112858</v>
      </c>
    </row>
    <row r="107" spans="1:7" x14ac:dyDescent="0.25">
      <c r="A107">
        <v>105</v>
      </c>
      <c r="B107" t="s">
        <v>7</v>
      </c>
      <c r="C107">
        <v>0</v>
      </c>
      <c r="D107">
        <v>722084.67968499998</v>
      </c>
      <c r="E107">
        <v>921175.13284900005</v>
      </c>
      <c r="F107">
        <v>375.5</v>
      </c>
      <c r="G107">
        <f t="shared" si="2"/>
        <v>15.000000834717657</v>
      </c>
    </row>
    <row r="108" spans="1:7" x14ac:dyDescent="0.25">
      <c r="A108">
        <v>106</v>
      </c>
      <c r="B108" t="s">
        <v>7</v>
      </c>
      <c r="C108">
        <v>0</v>
      </c>
      <c r="D108">
        <v>722085.54941099999</v>
      </c>
      <c r="E108">
        <v>921174.63931400003</v>
      </c>
      <c r="F108">
        <v>375.5</v>
      </c>
      <c r="G108">
        <f t="shared" si="2"/>
        <v>16.000000890379912</v>
      </c>
    </row>
    <row r="109" spans="1:7" x14ac:dyDescent="0.25">
      <c r="A109">
        <v>107</v>
      </c>
      <c r="B109" t="s">
        <v>7</v>
      </c>
      <c r="C109">
        <v>0</v>
      </c>
      <c r="D109">
        <v>722086.41913599998</v>
      </c>
      <c r="E109">
        <v>921174.14577900001</v>
      </c>
      <c r="F109">
        <v>375.5</v>
      </c>
      <c r="G109">
        <f t="shared" si="2"/>
        <v>17.000000076309597</v>
      </c>
    </row>
    <row r="110" spans="1:7" x14ac:dyDescent="0.25">
      <c r="A110">
        <v>108</v>
      </c>
      <c r="B110" t="s">
        <v>7</v>
      </c>
      <c r="C110">
        <v>0</v>
      </c>
      <c r="D110">
        <v>722087.28886199999</v>
      </c>
      <c r="E110">
        <v>921173.652244</v>
      </c>
      <c r="F110">
        <v>375.50320399999998</v>
      </c>
      <c r="G110">
        <f t="shared" si="2"/>
        <v>18.000000131971852</v>
      </c>
    </row>
    <row r="111" spans="1:7" x14ac:dyDescent="0.25">
      <c r="A111">
        <v>109</v>
      </c>
      <c r="B111" t="s">
        <v>7</v>
      </c>
      <c r="C111">
        <v>0</v>
      </c>
      <c r="D111">
        <v>722088.15858799999</v>
      </c>
      <c r="E111">
        <v>921173.15870899998</v>
      </c>
      <c r="F111">
        <v>375.50320399999998</v>
      </c>
      <c r="G111">
        <f t="shared" si="2"/>
        <v>19.000000187634107</v>
      </c>
    </row>
    <row r="112" spans="1:7" x14ac:dyDescent="0.25">
      <c r="A112">
        <v>110</v>
      </c>
      <c r="B112" t="s">
        <v>7</v>
      </c>
      <c r="C112">
        <v>0</v>
      </c>
      <c r="D112">
        <v>722089.028314</v>
      </c>
      <c r="E112">
        <v>921172.66517399997</v>
      </c>
      <c r="F112">
        <v>375.50320399999998</v>
      </c>
      <c r="G112">
        <f t="shared" si="2"/>
        <v>20.000000243296363</v>
      </c>
    </row>
    <row r="113" spans="1:7" x14ac:dyDescent="0.25">
      <c r="A113">
        <v>111</v>
      </c>
      <c r="B113" t="s">
        <v>7</v>
      </c>
      <c r="C113">
        <v>0</v>
      </c>
      <c r="D113">
        <v>722089.89804</v>
      </c>
      <c r="E113">
        <v>921172.17163899995</v>
      </c>
      <c r="F113">
        <v>375.50320399999998</v>
      </c>
      <c r="G113">
        <f t="shared" si="2"/>
        <v>21.000000298958614</v>
      </c>
    </row>
    <row r="114" spans="1:7" x14ac:dyDescent="0.25">
      <c r="A114">
        <v>112</v>
      </c>
      <c r="B114" t="s">
        <v>7</v>
      </c>
      <c r="C114">
        <v>0</v>
      </c>
      <c r="D114">
        <v>722090.767766</v>
      </c>
      <c r="E114">
        <v>921171.67810400005</v>
      </c>
      <c r="F114">
        <v>375.50320399999998</v>
      </c>
      <c r="G114">
        <f t="shared" si="2"/>
        <v>22.000000354563415</v>
      </c>
    </row>
    <row r="115" spans="1:7" x14ac:dyDescent="0.25">
      <c r="A115">
        <v>113</v>
      </c>
      <c r="B115" t="s">
        <v>7</v>
      </c>
      <c r="C115">
        <v>0</v>
      </c>
      <c r="D115">
        <v>722091.63749200001</v>
      </c>
      <c r="E115">
        <v>921171.18456900003</v>
      </c>
      <c r="F115">
        <v>375.50320399999998</v>
      </c>
      <c r="G115">
        <f t="shared" si="2"/>
        <v>23.00000041022567</v>
      </c>
    </row>
    <row r="116" spans="1:7" x14ac:dyDescent="0.25">
      <c r="A116">
        <v>114</v>
      </c>
      <c r="B116" t="s">
        <v>7</v>
      </c>
      <c r="C116">
        <v>0</v>
      </c>
      <c r="D116">
        <v>722092.50721800001</v>
      </c>
      <c r="E116">
        <v>921170.69103400002</v>
      </c>
      <c r="F116">
        <v>375.59945699999997</v>
      </c>
      <c r="G116">
        <f t="shared" si="2"/>
        <v>24.000000465887922</v>
      </c>
    </row>
    <row r="117" spans="1:7" x14ac:dyDescent="0.25">
      <c r="A117">
        <v>115</v>
      </c>
      <c r="B117" t="s">
        <v>7</v>
      </c>
      <c r="C117">
        <v>0</v>
      </c>
      <c r="D117">
        <v>722093.37694400002</v>
      </c>
      <c r="E117">
        <v>921170.197499</v>
      </c>
      <c r="F117">
        <v>375.59945699999997</v>
      </c>
      <c r="G117">
        <f t="shared" si="2"/>
        <v>25.000000521550177</v>
      </c>
    </row>
    <row r="118" spans="1:7" x14ac:dyDescent="0.25">
      <c r="A118">
        <v>116</v>
      </c>
      <c r="B118" t="s">
        <v>7</v>
      </c>
      <c r="C118">
        <v>0</v>
      </c>
      <c r="D118">
        <v>722094.24667000002</v>
      </c>
      <c r="E118">
        <v>921169.70396499999</v>
      </c>
      <c r="F118">
        <v>375.60000600000001</v>
      </c>
      <c r="G118">
        <f t="shared" si="2"/>
        <v>26.000000083673697</v>
      </c>
    </row>
    <row r="119" spans="1:7" x14ac:dyDescent="0.25">
      <c r="A119">
        <v>117</v>
      </c>
      <c r="B119" t="s">
        <v>7</v>
      </c>
      <c r="C119">
        <v>0</v>
      </c>
      <c r="D119">
        <v>722095.11639600003</v>
      </c>
      <c r="E119">
        <v>921169.21042999998</v>
      </c>
      <c r="F119">
        <v>375.60000600000001</v>
      </c>
      <c r="G119">
        <f t="shared" si="2"/>
        <v>27.000000139335953</v>
      </c>
    </row>
    <row r="120" spans="1:7" x14ac:dyDescent="0.25">
      <c r="A120">
        <v>118</v>
      </c>
      <c r="B120" t="s">
        <v>7</v>
      </c>
      <c r="C120">
        <v>0</v>
      </c>
      <c r="D120">
        <v>722095.98612200003</v>
      </c>
      <c r="E120">
        <v>921168.71689499996</v>
      </c>
      <c r="F120">
        <v>375.60000600000001</v>
      </c>
      <c r="G120">
        <f t="shared" si="2"/>
        <v>28.000000194998208</v>
      </c>
    </row>
    <row r="121" spans="1:7" x14ac:dyDescent="0.25">
      <c r="A121">
        <v>119</v>
      </c>
      <c r="B121" t="s">
        <v>7</v>
      </c>
      <c r="C121">
        <v>0</v>
      </c>
      <c r="D121">
        <v>722096.85584800004</v>
      </c>
      <c r="E121">
        <v>921168.22335999995</v>
      </c>
      <c r="F121">
        <v>375.60000600000001</v>
      </c>
      <c r="G121">
        <f t="shared" si="2"/>
        <v>29.000000250660459</v>
      </c>
    </row>
    <row r="122" spans="1:7" x14ac:dyDescent="0.25">
      <c r="A122">
        <v>120</v>
      </c>
      <c r="B122" t="s">
        <v>7</v>
      </c>
      <c r="C122">
        <v>0</v>
      </c>
      <c r="D122">
        <v>722097.72557400004</v>
      </c>
      <c r="E122">
        <v>921167.72982500005</v>
      </c>
      <c r="F122">
        <v>375.60363799999999</v>
      </c>
      <c r="G122">
        <f t="shared" si="2"/>
        <v>30.00000030626526</v>
      </c>
    </row>
    <row r="123" spans="1:7" x14ac:dyDescent="0.25">
      <c r="A123">
        <v>121</v>
      </c>
      <c r="B123" t="s">
        <v>7</v>
      </c>
      <c r="C123">
        <v>0</v>
      </c>
      <c r="D123">
        <v>722098.59530000004</v>
      </c>
      <c r="E123">
        <v>921167.23629000003</v>
      </c>
      <c r="F123">
        <v>375.60363799999999</v>
      </c>
      <c r="G123">
        <f t="shared" si="2"/>
        <v>31.000000361927516</v>
      </c>
    </row>
    <row r="124" spans="1:7" x14ac:dyDescent="0.25">
      <c r="A124">
        <v>122</v>
      </c>
      <c r="B124" t="s">
        <v>7</v>
      </c>
      <c r="C124">
        <v>0</v>
      </c>
      <c r="D124">
        <v>722099.46502600005</v>
      </c>
      <c r="E124">
        <v>921166.74275500001</v>
      </c>
      <c r="F124">
        <v>375.60363799999999</v>
      </c>
      <c r="G124">
        <f t="shared" si="2"/>
        <v>32.000000417589767</v>
      </c>
    </row>
    <row r="125" spans="1:7" x14ac:dyDescent="0.25">
      <c r="A125">
        <v>123</v>
      </c>
      <c r="B125" t="s">
        <v>7</v>
      </c>
      <c r="C125">
        <v>0</v>
      </c>
      <c r="D125">
        <v>722100.33475200005</v>
      </c>
      <c r="E125">
        <v>921166.24922</v>
      </c>
      <c r="F125">
        <v>375.60363799999999</v>
      </c>
      <c r="G125">
        <f t="shared" si="2"/>
        <v>33.000000473252022</v>
      </c>
    </row>
    <row r="126" spans="1:7" x14ac:dyDescent="0.25">
      <c r="A126">
        <v>124</v>
      </c>
      <c r="B126" t="s">
        <v>7</v>
      </c>
      <c r="C126">
        <v>0</v>
      </c>
      <c r="D126">
        <v>722101.20447800006</v>
      </c>
      <c r="E126">
        <v>921165.75568499998</v>
      </c>
      <c r="F126">
        <v>375.60363799999999</v>
      </c>
      <c r="G126">
        <f t="shared" si="2"/>
        <v>34.000000528914278</v>
      </c>
    </row>
    <row r="127" spans="1:7" x14ac:dyDescent="0.25">
      <c r="A127">
        <v>125</v>
      </c>
      <c r="B127" t="s">
        <v>7</v>
      </c>
      <c r="C127">
        <v>0</v>
      </c>
      <c r="D127">
        <v>722102.07420399995</v>
      </c>
      <c r="E127">
        <v>921165.26214999997</v>
      </c>
      <c r="F127">
        <v>375.624573</v>
      </c>
      <c r="G127">
        <f t="shared" si="2"/>
        <v>35.000000584475281</v>
      </c>
    </row>
    <row r="128" spans="1:7" x14ac:dyDescent="0.25">
      <c r="A128">
        <v>126</v>
      </c>
      <c r="B128" t="s">
        <v>7</v>
      </c>
      <c r="C128">
        <v>0</v>
      </c>
      <c r="D128">
        <v>722102.94392999995</v>
      </c>
      <c r="E128">
        <v>921164.76861499995</v>
      </c>
      <c r="F128">
        <v>375.70001200000002</v>
      </c>
      <c r="G128">
        <f t="shared" si="2"/>
        <v>36.000000640137536</v>
      </c>
    </row>
    <row r="129" spans="1:7" x14ac:dyDescent="0.25">
      <c r="A129">
        <v>127</v>
      </c>
      <c r="B129" t="s">
        <v>7</v>
      </c>
      <c r="C129">
        <v>0</v>
      </c>
      <c r="D129">
        <v>722103.81365599995</v>
      </c>
      <c r="E129">
        <v>921164.27508000005</v>
      </c>
      <c r="F129">
        <v>375.70001200000002</v>
      </c>
      <c r="G129">
        <f t="shared" si="2"/>
        <v>37.000000695742337</v>
      </c>
    </row>
    <row r="130" spans="1:7" x14ac:dyDescent="0.25">
      <c r="A130">
        <v>128</v>
      </c>
      <c r="B130" t="s">
        <v>7</v>
      </c>
      <c r="C130">
        <v>0</v>
      </c>
      <c r="D130">
        <v>722104.68338199996</v>
      </c>
      <c r="E130">
        <v>921163.78154500003</v>
      </c>
      <c r="F130">
        <v>375.70001200000002</v>
      </c>
      <c r="G130">
        <f t="shared" si="2"/>
        <v>38.000000751404592</v>
      </c>
    </row>
    <row r="131" spans="1:7" x14ac:dyDescent="0.25">
      <c r="A131">
        <v>129</v>
      </c>
      <c r="B131" t="s">
        <v>7</v>
      </c>
      <c r="C131">
        <v>0</v>
      </c>
      <c r="D131">
        <v>722105.55310699996</v>
      </c>
      <c r="E131">
        <v>921163.28801000002</v>
      </c>
      <c r="F131">
        <v>375.70001200000002</v>
      </c>
      <c r="G131">
        <f t="shared" si="2"/>
        <v>38.999999937334273</v>
      </c>
    </row>
    <row r="132" spans="1:7" x14ac:dyDescent="0.25">
      <c r="A132">
        <v>130</v>
      </c>
      <c r="B132" t="s">
        <v>7</v>
      </c>
      <c r="C132">
        <v>0</v>
      </c>
      <c r="D132">
        <v>722106.42283299996</v>
      </c>
      <c r="E132">
        <v>921162.794475</v>
      </c>
      <c r="F132">
        <v>375.70001200000002</v>
      </c>
      <c r="G132">
        <f t="shared" si="2"/>
        <v>39.999999992996521</v>
      </c>
    </row>
    <row r="133" spans="1:7" x14ac:dyDescent="0.25">
      <c r="A133">
        <v>131</v>
      </c>
      <c r="B133" t="s">
        <v>7</v>
      </c>
      <c r="C133">
        <v>0</v>
      </c>
      <c r="D133">
        <v>722107.29255899996</v>
      </c>
      <c r="E133">
        <v>921162.30093999999</v>
      </c>
      <c r="F133">
        <v>375.70001200000002</v>
      </c>
      <c r="G133">
        <f t="shared" si="2"/>
        <v>41.000000048658777</v>
      </c>
    </row>
    <row r="134" spans="1:7" x14ac:dyDescent="0.25">
      <c r="A134">
        <v>132</v>
      </c>
      <c r="B134" t="s">
        <v>7</v>
      </c>
      <c r="C134">
        <v>0</v>
      </c>
      <c r="D134">
        <v>722108.16228499997</v>
      </c>
      <c r="E134">
        <v>921161.80740499997</v>
      </c>
      <c r="F134">
        <v>375.70001200000002</v>
      </c>
      <c r="G134">
        <f t="shared" si="2"/>
        <v>42.000000104321032</v>
      </c>
    </row>
    <row r="135" spans="1:7" x14ac:dyDescent="0.25">
      <c r="A135">
        <v>133</v>
      </c>
      <c r="B135" t="s">
        <v>7</v>
      </c>
      <c r="C135">
        <v>0</v>
      </c>
      <c r="D135">
        <v>722109.03201099997</v>
      </c>
      <c r="E135">
        <v>921161.31386999995</v>
      </c>
      <c r="F135">
        <v>375.70001200000002</v>
      </c>
      <c r="G135">
        <f t="shared" si="2"/>
        <v>43.000000159983287</v>
      </c>
    </row>
    <row r="136" spans="1:7" x14ac:dyDescent="0.25">
      <c r="A136">
        <v>134</v>
      </c>
      <c r="B136" t="s">
        <v>7</v>
      </c>
      <c r="C136">
        <v>0</v>
      </c>
      <c r="D136">
        <v>722109.90173699998</v>
      </c>
      <c r="E136">
        <v>921160.82033500005</v>
      </c>
      <c r="F136">
        <v>375.70001200000002</v>
      </c>
      <c r="G136">
        <f t="shared" si="2"/>
        <v>44.000000215588088</v>
      </c>
    </row>
    <row r="137" spans="1:7" x14ac:dyDescent="0.25">
      <c r="A137">
        <v>136</v>
      </c>
      <c r="B137" t="s">
        <v>7</v>
      </c>
      <c r="C137">
        <v>0</v>
      </c>
      <c r="D137">
        <v>722068.67258500005</v>
      </c>
      <c r="E137">
        <v>921177.31751800003</v>
      </c>
      <c r="F137">
        <v>375.29998799999998</v>
      </c>
      <c r="G137">
        <f>SQRT(((D137-$D$137)^2+(E137-$E$137)^2))</f>
        <v>0</v>
      </c>
    </row>
    <row r="138" spans="1:7" x14ac:dyDescent="0.25">
      <c r="A138">
        <v>137</v>
      </c>
      <c r="B138" t="s">
        <v>7</v>
      </c>
      <c r="C138">
        <v>0</v>
      </c>
      <c r="D138">
        <v>722069.54231100006</v>
      </c>
      <c r="E138">
        <v>921176.82398300001</v>
      </c>
      <c r="F138">
        <v>375.29998799999998</v>
      </c>
      <c r="G138">
        <f t="shared" ref="G138:G181" si="3">SQRT(((D138-$D$137)^2+(E138-$E$137)^2))</f>
        <v>1.0000000556622544</v>
      </c>
    </row>
    <row r="139" spans="1:7" x14ac:dyDescent="0.25">
      <c r="A139">
        <v>138</v>
      </c>
      <c r="B139" t="s">
        <v>7</v>
      </c>
      <c r="C139">
        <v>0</v>
      </c>
      <c r="D139">
        <v>722070.41203699994</v>
      </c>
      <c r="E139">
        <v>921176.33044799999</v>
      </c>
      <c r="F139">
        <v>375.29998799999998</v>
      </c>
      <c r="G139">
        <f t="shared" si="3"/>
        <v>2.0000001112232595</v>
      </c>
    </row>
    <row r="140" spans="1:7" x14ac:dyDescent="0.25">
      <c r="A140">
        <v>139</v>
      </c>
      <c r="B140" t="s">
        <v>7</v>
      </c>
      <c r="C140">
        <v>0</v>
      </c>
      <c r="D140">
        <v>722071.28176299995</v>
      </c>
      <c r="E140">
        <v>921175.83691299998</v>
      </c>
      <c r="F140">
        <v>375.29998799999998</v>
      </c>
      <c r="G140">
        <f t="shared" si="3"/>
        <v>3.0000001668855139</v>
      </c>
    </row>
    <row r="141" spans="1:7" x14ac:dyDescent="0.25">
      <c r="A141">
        <v>140</v>
      </c>
      <c r="B141" t="s">
        <v>7</v>
      </c>
      <c r="C141">
        <v>0</v>
      </c>
      <c r="D141">
        <v>722072.15148899995</v>
      </c>
      <c r="E141">
        <v>921175.34337799996</v>
      </c>
      <c r="F141">
        <v>375.29998799999998</v>
      </c>
      <c r="G141">
        <f t="shared" si="3"/>
        <v>4.0000002225477687</v>
      </c>
    </row>
    <row r="142" spans="1:7" x14ac:dyDescent="0.25">
      <c r="A142">
        <v>141</v>
      </c>
      <c r="B142" t="s">
        <v>7</v>
      </c>
      <c r="C142">
        <v>0</v>
      </c>
      <c r="D142">
        <v>722073.02121499996</v>
      </c>
      <c r="E142">
        <v>921174.84984299995</v>
      </c>
      <c r="F142">
        <v>375.426422</v>
      </c>
      <c r="G142">
        <f t="shared" si="3"/>
        <v>5.0000002782100221</v>
      </c>
    </row>
    <row r="143" spans="1:7" x14ac:dyDescent="0.25">
      <c r="A143">
        <v>142</v>
      </c>
      <c r="B143" t="s">
        <v>7</v>
      </c>
      <c r="C143">
        <v>0</v>
      </c>
      <c r="D143">
        <v>722073.89094099996</v>
      </c>
      <c r="E143">
        <v>921174.35630800005</v>
      </c>
      <c r="F143">
        <v>375.426422</v>
      </c>
      <c r="G143">
        <f t="shared" si="3"/>
        <v>6.000000333814822</v>
      </c>
    </row>
    <row r="144" spans="1:7" x14ac:dyDescent="0.25">
      <c r="A144">
        <v>143</v>
      </c>
      <c r="B144" t="s">
        <v>7</v>
      </c>
      <c r="C144">
        <v>0</v>
      </c>
      <c r="D144">
        <v>722074.76066699997</v>
      </c>
      <c r="E144">
        <v>921173.86277300003</v>
      </c>
      <c r="F144">
        <v>375.426422</v>
      </c>
      <c r="G144">
        <f t="shared" si="3"/>
        <v>7.0000003894770764</v>
      </c>
    </row>
    <row r="145" spans="1:7" x14ac:dyDescent="0.25">
      <c r="A145">
        <v>144</v>
      </c>
      <c r="B145" t="s">
        <v>7</v>
      </c>
      <c r="C145">
        <v>0</v>
      </c>
      <c r="D145">
        <v>722075.63039299997</v>
      </c>
      <c r="E145">
        <v>921173.36923800001</v>
      </c>
      <c r="F145">
        <v>375.426422</v>
      </c>
      <c r="G145">
        <f t="shared" si="3"/>
        <v>8.0000004451393316</v>
      </c>
    </row>
    <row r="146" spans="1:7" x14ac:dyDescent="0.25">
      <c r="A146">
        <v>145</v>
      </c>
      <c r="B146" t="s">
        <v>7</v>
      </c>
      <c r="C146">
        <v>0</v>
      </c>
      <c r="D146">
        <v>722076.50011899997</v>
      </c>
      <c r="E146">
        <v>921172.875703</v>
      </c>
      <c r="F146">
        <v>375.426422</v>
      </c>
      <c r="G146">
        <f t="shared" si="3"/>
        <v>9.0000005008015851</v>
      </c>
    </row>
    <row r="147" spans="1:7" x14ac:dyDescent="0.25">
      <c r="A147">
        <v>146</v>
      </c>
      <c r="B147" t="s">
        <v>7</v>
      </c>
      <c r="C147">
        <v>0</v>
      </c>
      <c r="D147">
        <v>722077.36984499998</v>
      </c>
      <c r="E147">
        <v>921172.38216799998</v>
      </c>
      <c r="F147">
        <v>375.5</v>
      </c>
      <c r="G147">
        <f t="shared" si="3"/>
        <v>10.00000055646384</v>
      </c>
    </row>
    <row r="148" spans="1:7" x14ac:dyDescent="0.25">
      <c r="A148">
        <v>147</v>
      </c>
      <c r="B148" t="s">
        <v>7</v>
      </c>
      <c r="C148">
        <v>0</v>
      </c>
      <c r="D148">
        <v>722078.23957099998</v>
      </c>
      <c r="E148">
        <v>921171.88863299997</v>
      </c>
      <c r="F148">
        <v>375.5</v>
      </c>
      <c r="G148">
        <f t="shared" si="3"/>
        <v>11.000000612126094</v>
      </c>
    </row>
    <row r="149" spans="1:7" x14ac:dyDescent="0.25">
      <c r="A149">
        <v>148</v>
      </c>
      <c r="B149" t="s">
        <v>7</v>
      </c>
      <c r="C149">
        <v>0</v>
      </c>
      <c r="D149">
        <v>722079.10929699999</v>
      </c>
      <c r="E149">
        <v>921171.39509799995</v>
      </c>
      <c r="F149">
        <v>375.5</v>
      </c>
      <c r="G149">
        <f t="shared" si="3"/>
        <v>12.000000667788349</v>
      </c>
    </row>
    <row r="150" spans="1:7" x14ac:dyDescent="0.25">
      <c r="A150">
        <v>149</v>
      </c>
      <c r="B150" t="s">
        <v>7</v>
      </c>
      <c r="C150">
        <v>0</v>
      </c>
      <c r="D150">
        <v>722079.97902299999</v>
      </c>
      <c r="E150">
        <v>921170.90156300005</v>
      </c>
      <c r="F150">
        <v>375.5</v>
      </c>
      <c r="G150">
        <f t="shared" si="3"/>
        <v>13.000000723393148</v>
      </c>
    </row>
    <row r="151" spans="1:7" x14ac:dyDescent="0.25">
      <c r="A151">
        <v>150</v>
      </c>
      <c r="B151" t="s">
        <v>7</v>
      </c>
      <c r="C151">
        <v>0</v>
      </c>
      <c r="D151">
        <v>722080.848749</v>
      </c>
      <c r="E151">
        <v>921170.40802800003</v>
      </c>
      <c r="F151">
        <v>375.5</v>
      </c>
      <c r="G151">
        <f t="shared" si="3"/>
        <v>14.000000779055402</v>
      </c>
    </row>
    <row r="152" spans="1:7" x14ac:dyDescent="0.25">
      <c r="A152">
        <v>151</v>
      </c>
      <c r="B152" t="s">
        <v>7</v>
      </c>
      <c r="C152">
        <v>0</v>
      </c>
      <c r="D152">
        <v>722081.718475</v>
      </c>
      <c r="E152">
        <v>921169.91449300002</v>
      </c>
      <c r="F152">
        <v>375.5</v>
      </c>
      <c r="G152">
        <f t="shared" si="3"/>
        <v>15.000000834717657</v>
      </c>
    </row>
    <row r="153" spans="1:7" x14ac:dyDescent="0.25">
      <c r="A153">
        <v>152</v>
      </c>
      <c r="B153" t="s">
        <v>7</v>
      </c>
      <c r="C153">
        <v>0</v>
      </c>
      <c r="D153">
        <v>722082.58820100001</v>
      </c>
      <c r="E153">
        <v>921169.420958</v>
      </c>
      <c r="F153">
        <v>375.5</v>
      </c>
      <c r="G153">
        <f t="shared" si="3"/>
        <v>16.000000890379912</v>
      </c>
    </row>
    <row r="154" spans="1:7" x14ac:dyDescent="0.25">
      <c r="A154">
        <v>153</v>
      </c>
      <c r="B154" t="s">
        <v>7</v>
      </c>
      <c r="C154">
        <v>0</v>
      </c>
      <c r="D154">
        <v>722083.45792700001</v>
      </c>
      <c r="E154">
        <v>921168.92742399999</v>
      </c>
      <c r="F154">
        <v>375.5</v>
      </c>
      <c r="G154">
        <f t="shared" si="3"/>
        <v>17.000000452503457</v>
      </c>
    </row>
    <row r="155" spans="1:7" x14ac:dyDescent="0.25">
      <c r="A155">
        <v>154</v>
      </c>
      <c r="B155" t="s">
        <v>7</v>
      </c>
      <c r="C155">
        <v>0</v>
      </c>
      <c r="D155">
        <v>722084.32765300001</v>
      </c>
      <c r="E155">
        <v>921168.43388899998</v>
      </c>
      <c r="F155">
        <v>375.5</v>
      </c>
      <c r="G155">
        <f t="shared" si="3"/>
        <v>18.000000508165709</v>
      </c>
    </row>
    <row r="156" spans="1:7" x14ac:dyDescent="0.25">
      <c r="A156">
        <v>155</v>
      </c>
      <c r="B156" t="s">
        <v>7</v>
      </c>
      <c r="C156">
        <v>0</v>
      </c>
      <c r="D156">
        <v>722085.19737900002</v>
      </c>
      <c r="E156">
        <v>921167.94035399996</v>
      </c>
      <c r="F156">
        <v>375.5</v>
      </c>
      <c r="G156">
        <f t="shared" si="3"/>
        <v>19.000000563827964</v>
      </c>
    </row>
    <row r="157" spans="1:7" x14ac:dyDescent="0.25">
      <c r="A157">
        <v>156</v>
      </c>
      <c r="B157" t="s">
        <v>7</v>
      </c>
      <c r="C157">
        <v>0</v>
      </c>
      <c r="D157">
        <v>722086.06710500002</v>
      </c>
      <c r="E157">
        <v>921167.44681899995</v>
      </c>
      <c r="F157">
        <v>375.5</v>
      </c>
      <c r="G157">
        <f t="shared" si="3"/>
        <v>20.000000619490216</v>
      </c>
    </row>
    <row r="158" spans="1:7" x14ac:dyDescent="0.25">
      <c r="A158">
        <v>157</v>
      </c>
      <c r="B158" t="s">
        <v>7</v>
      </c>
      <c r="C158">
        <v>0</v>
      </c>
      <c r="D158">
        <v>722086.93683000002</v>
      </c>
      <c r="E158">
        <v>921166.95328400005</v>
      </c>
      <c r="F158">
        <v>375.5</v>
      </c>
      <c r="G158">
        <f t="shared" si="3"/>
        <v>20.999999805362428</v>
      </c>
    </row>
    <row r="159" spans="1:7" x14ac:dyDescent="0.25">
      <c r="A159">
        <v>158</v>
      </c>
      <c r="B159" t="s">
        <v>7</v>
      </c>
      <c r="C159">
        <v>0</v>
      </c>
      <c r="D159">
        <v>722087.80655600003</v>
      </c>
      <c r="E159">
        <v>921166.45974900003</v>
      </c>
      <c r="F159">
        <v>375.58941700000003</v>
      </c>
      <c r="G159">
        <f t="shared" si="3"/>
        <v>21.99999986102468</v>
      </c>
    </row>
    <row r="160" spans="1:7" x14ac:dyDescent="0.25">
      <c r="A160">
        <v>159</v>
      </c>
      <c r="B160" t="s">
        <v>7</v>
      </c>
      <c r="C160">
        <v>0</v>
      </c>
      <c r="D160">
        <v>722088.67628200003</v>
      </c>
      <c r="E160">
        <v>921165.96621400001</v>
      </c>
      <c r="F160">
        <v>375.58941700000003</v>
      </c>
      <c r="G160">
        <f t="shared" si="3"/>
        <v>22.999999916686935</v>
      </c>
    </row>
    <row r="161" spans="1:7" x14ac:dyDescent="0.25">
      <c r="A161">
        <v>160</v>
      </c>
      <c r="B161" t="s">
        <v>7</v>
      </c>
      <c r="C161">
        <v>0</v>
      </c>
      <c r="D161">
        <v>722089.54600800003</v>
      </c>
      <c r="E161">
        <v>921165.472679</v>
      </c>
      <c r="F161">
        <v>375.58941700000003</v>
      </c>
      <c r="G161">
        <f t="shared" si="3"/>
        <v>23.99999997234919</v>
      </c>
    </row>
    <row r="162" spans="1:7" x14ac:dyDescent="0.25">
      <c r="A162">
        <v>161</v>
      </c>
      <c r="B162" t="s">
        <v>7</v>
      </c>
      <c r="C162">
        <v>0</v>
      </c>
      <c r="D162">
        <v>722090.41573400004</v>
      </c>
      <c r="E162">
        <v>921164.97914399998</v>
      </c>
      <c r="F162">
        <v>375.58886699999999</v>
      </c>
      <c r="G162">
        <f t="shared" si="3"/>
        <v>25.000000028011442</v>
      </c>
    </row>
    <row r="163" spans="1:7" x14ac:dyDescent="0.25">
      <c r="A163">
        <v>162</v>
      </c>
      <c r="B163" t="s">
        <v>7</v>
      </c>
      <c r="C163">
        <v>0</v>
      </c>
      <c r="D163">
        <v>722091.28546000004</v>
      </c>
      <c r="E163">
        <v>921164.48560899997</v>
      </c>
      <c r="F163">
        <v>375.58886699999999</v>
      </c>
      <c r="G163">
        <f t="shared" si="3"/>
        <v>26.000000083673697</v>
      </c>
    </row>
    <row r="164" spans="1:7" x14ac:dyDescent="0.25">
      <c r="A164">
        <v>163</v>
      </c>
      <c r="B164" t="s">
        <v>7</v>
      </c>
      <c r="C164">
        <v>0</v>
      </c>
      <c r="D164">
        <v>722092.15518600005</v>
      </c>
      <c r="E164">
        <v>921163.99207399995</v>
      </c>
      <c r="F164">
        <v>375.60000600000001</v>
      </c>
      <c r="G164">
        <f t="shared" si="3"/>
        <v>27.000000139335953</v>
      </c>
    </row>
    <row r="165" spans="1:7" x14ac:dyDescent="0.25">
      <c r="A165">
        <v>164</v>
      </c>
      <c r="B165" t="s">
        <v>7</v>
      </c>
      <c r="C165">
        <v>0</v>
      </c>
      <c r="D165">
        <v>722093.02491200005</v>
      </c>
      <c r="E165">
        <v>921163.49853900005</v>
      </c>
      <c r="F165">
        <v>375.60000600000001</v>
      </c>
      <c r="G165">
        <f t="shared" si="3"/>
        <v>28.000000194940753</v>
      </c>
    </row>
    <row r="166" spans="1:7" x14ac:dyDescent="0.25">
      <c r="A166">
        <v>165</v>
      </c>
      <c r="B166" t="s">
        <v>7</v>
      </c>
      <c r="C166">
        <v>0</v>
      </c>
      <c r="D166">
        <v>722093.89463800006</v>
      </c>
      <c r="E166">
        <v>921163.00500400004</v>
      </c>
      <c r="F166">
        <v>375.60000600000001</v>
      </c>
      <c r="G166">
        <f t="shared" si="3"/>
        <v>29.000000250603005</v>
      </c>
    </row>
    <row r="167" spans="1:7" x14ac:dyDescent="0.25">
      <c r="A167">
        <v>166</v>
      </c>
      <c r="B167" t="s">
        <v>7</v>
      </c>
      <c r="C167">
        <v>0</v>
      </c>
      <c r="D167">
        <v>722094.76436399994</v>
      </c>
      <c r="E167">
        <v>921162.51146900002</v>
      </c>
      <c r="F167">
        <v>375.60000600000001</v>
      </c>
      <c r="G167">
        <f t="shared" si="3"/>
        <v>30.000000306164011</v>
      </c>
    </row>
    <row r="168" spans="1:7" x14ac:dyDescent="0.25">
      <c r="A168">
        <v>167</v>
      </c>
      <c r="B168" t="s">
        <v>7</v>
      </c>
      <c r="C168">
        <v>0</v>
      </c>
      <c r="D168">
        <v>722095.63408999995</v>
      </c>
      <c r="E168">
        <v>921162.017934</v>
      </c>
      <c r="F168">
        <v>375.60000600000001</v>
      </c>
      <c r="G168">
        <f t="shared" si="3"/>
        <v>31.000000361826267</v>
      </c>
    </row>
    <row r="169" spans="1:7" x14ac:dyDescent="0.25">
      <c r="A169">
        <v>168</v>
      </c>
      <c r="B169" t="s">
        <v>7</v>
      </c>
      <c r="C169">
        <v>0</v>
      </c>
      <c r="D169">
        <v>722096.50381599995</v>
      </c>
      <c r="E169">
        <v>921161.52439899999</v>
      </c>
      <c r="F169">
        <v>375.60000600000001</v>
      </c>
      <c r="G169">
        <f t="shared" si="3"/>
        <v>32.000000417488522</v>
      </c>
    </row>
    <row r="170" spans="1:7" x14ac:dyDescent="0.25">
      <c r="A170">
        <v>169</v>
      </c>
      <c r="B170" t="s">
        <v>7</v>
      </c>
      <c r="C170">
        <v>0</v>
      </c>
      <c r="D170">
        <v>722097.37354199996</v>
      </c>
      <c r="E170">
        <v>921161.03086399997</v>
      </c>
      <c r="F170">
        <v>375.60668900000002</v>
      </c>
      <c r="G170">
        <f t="shared" si="3"/>
        <v>33.00000047315077</v>
      </c>
    </row>
    <row r="171" spans="1:7" x14ac:dyDescent="0.25">
      <c r="A171">
        <v>170</v>
      </c>
      <c r="B171" t="s">
        <v>7</v>
      </c>
      <c r="C171">
        <v>0</v>
      </c>
      <c r="D171">
        <v>722098.24326799996</v>
      </c>
      <c r="E171">
        <v>921160.53732899996</v>
      </c>
      <c r="F171">
        <v>375.60668900000002</v>
      </c>
      <c r="G171">
        <f t="shared" si="3"/>
        <v>34.000000528813025</v>
      </c>
    </row>
    <row r="172" spans="1:7" x14ac:dyDescent="0.25">
      <c r="A172">
        <v>171</v>
      </c>
      <c r="B172" t="s">
        <v>7</v>
      </c>
      <c r="C172">
        <v>0</v>
      </c>
      <c r="D172">
        <v>722099.11299399997</v>
      </c>
      <c r="E172">
        <v>921160.04379400006</v>
      </c>
      <c r="F172">
        <v>375.635986</v>
      </c>
      <c r="G172">
        <f t="shared" si="3"/>
        <v>35.000000584417826</v>
      </c>
    </row>
    <row r="173" spans="1:7" x14ac:dyDescent="0.25">
      <c r="A173">
        <v>172</v>
      </c>
      <c r="B173" t="s">
        <v>7</v>
      </c>
      <c r="C173">
        <v>0</v>
      </c>
      <c r="D173">
        <v>722099.98271999997</v>
      </c>
      <c r="E173">
        <v>921159.55025900004</v>
      </c>
      <c r="F173">
        <v>375.635986</v>
      </c>
      <c r="G173">
        <f t="shared" si="3"/>
        <v>36.000000640080081</v>
      </c>
    </row>
    <row r="174" spans="1:7" x14ac:dyDescent="0.25">
      <c r="A174">
        <v>173</v>
      </c>
      <c r="B174" t="s">
        <v>7</v>
      </c>
      <c r="C174">
        <v>0</v>
      </c>
      <c r="D174">
        <v>722100.85244599998</v>
      </c>
      <c r="E174">
        <v>921159.05672400002</v>
      </c>
      <c r="F174">
        <v>375.635986</v>
      </c>
      <c r="G174">
        <f t="shared" si="3"/>
        <v>37.000000695742337</v>
      </c>
    </row>
    <row r="175" spans="1:7" x14ac:dyDescent="0.25">
      <c r="A175">
        <v>174</v>
      </c>
      <c r="B175" t="s">
        <v>7</v>
      </c>
      <c r="C175">
        <v>0</v>
      </c>
      <c r="D175">
        <v>722101.72217199998</v>
      </c>
      <c r="E175">
        <v>921158.56318900001</v>
      </c>
      <c r="F175">
        <v>375.635986</v>
      </c>
      <c r="G175">
        <f t="shared" si="3"/>
        <v>38.000000751404592</v>
      </c>
    </row>
    <row r="176" spans="1:7" x14ac:dyDescent="0.25">
      <c r="A176">
        <v>175</v>
      </c>
      <c r="B176" t="s">
        <v>7</v>
      </c>
      <c r="C176">
        <v>0</v>
      </c>
      <c r="D176">
        <v>722102.59189799998</v>
      </c>
      <c r="E176">
        <v>921158.06965399999</v>
      </c>
      <c r="F176">
        <v>375.70001200000002</v>
      </c>
      <c r="G176">
        <f t="shared" si="3"/>
        <v>39.000000807066847</v>
      </c>
    </row>
    <row r="177" spans="1:7" x14ac:dyDescent="0.25">
      <c r="A177">
        <v>176</v>
      </c>
      <c r="B177" t="s">
        <v>7</v>
      </c>
      <c r="C177">
        <v>0</v>
      </c>
      <c r="D177">
        <v>722103.46162399999</v>
      </c>
      <c r="E177">
        <v>921157.57611899998</v>
      </c>
      <c r="F177">
        <v>375.70001200000002</v>
      </c>
      <c r="G177">
        <f t="shared" si="3"/>
        <v>40.000000862729102</v>
      </c>
    </row>
    <row r="178" spans="1:7" x14ac:dyDescent="0.25">
      <c r="A178">
        <v>177</v>
      </c>
      <c r="B178" t="s">
        <v>7</v>
      </c>
      <c r="C178">
        <v>0</v>
      </c>
      <c r="D178">
        <v>722104.33134999999</v>
      </c>
      <c r="E178">
        <v>921157.08258399996</v>
      </c>
      <c r="F178">
        <v>375.70001200000002</v>
      </c>
      <c r="G178">
        <f t="shared" si="3"/>
        <v>41.000000918391351</v>
      </c>
    </row>
    <row r="179" spans="1:7" x14ac:dyDescent="0.25">
      <c r="A179">
        <v>178</v>
      </c>
      <c r="B179" t="s">
        <v>7</v>
      </c>
      <c r="C179">
        <v>0</v>
      </c>
      <c r="D179">
        <v>722105.201076</v>
      </c>
      <c r="E179">
        <v>921156.58904899994</v>
      </c>
      <c r="F179">
        <v>375.70001200000002</v>
      </c>
      <c r="G179">
        <f t="shared" si="3"/>
        <v>42.000000974053613</v>
      </c>
    </row>
    <row r="180" spans="1:7" x14ac:dyDescent="0.25">
      <c r="A180">
        <v>179</v>
      </c>
      <c r="B180" t="s">
        <v>7</v>
      </c>
      <c r="C180">
        <v>0</v>
      </c>
      <c r="D180">
        <v>722106.07080099999</v>
      </c>
      <c r="E180">
        <v>921156.09551400004</v>
      </c>
      <c r="F180">
        <v>375.70001200000002</v>
      </c>
      <c r="G180">
        <f t="shared" si="3"/>
        <v>43.000000159925833</v>
      </c>
    </row>
    <row r="181" spans="1:7" x14ac:dyDescent="0.25">
      <c r="A181">
        <v>180</v>
      </c>
      <c r="B181" t="s">
        <v>7</v>
      </c>
      <c r="C181">
        <v>0</v>
      </c>
      <c r="D181">
        <v>722106.940527</v>
      </c>
      <c r="E181">
        <v>921155.60197900003</v>
      </c>
      <c r="F181">
        <v>375.70001200000002</v>
      </c>
      <c r="G181">
        <f t="shared" si="3"/>
        <v>44.000000215588088</v>
      </c>
    </row>
    <row r="182" spans="1:7" x14ac:dyDescent="0.25">
      <c r="A182">
        <v>181</v>
      </c>
      <c r="B182" t="s">
        <v>7</v>
      </c>
      <c r="C182">
        <v>0</v>
      </c>
      <c r="D182">
        <v>722072.62086499995</v>
      </c>
      <c r="E182">
        <v>921184.27532599994</v>
      </c>
      <c r="F182">
        <v>375.29998799999998</v>
      </c>
      <c r="G182">
        <f>SQRT(((D182-$D$182)^2+(E182-$E$182)^2))</f>
        <v>0</v>
      </c>
    </row>
    <row r="183" spans="1:7" x14ac:dyDescent="0.25">
      <c r="A183">
        <v>182</v>
      </c>
      <c r="B183" t="s">
        <v>7</v>
      </c>
      <c r="C183">
        <v>0</v>
      </c>
      <c r="D183">
        <v>722073.49059099995</v>
      </c>
      <c r="E183">
        <v>921183.78179100004</v>
      </c>
      <c r="F183">
        <v>375.29998799999998</v>
      </c>
      <c r="G183">
        <f t="shared" ref="G183:G226" si="4">SQRT(((D183-$D$182)^2+(E183-$E$182)^2))</f>
        <v>1.0000000556047994</v>
      </c>
    </row>
    <row r="184" spans="1:7" x14ac:dyDescent="0.25">
      <c r="A184">
        <v>183</v>
      </c>
      <c r="B184" t="s">
        <v>7</v>
      </c>
      <c r="C184">
        <v>0</v>
      </c>
      <c r="D184">
        <v>722074.36031699996</v>
      </c>
      <c r="E184">
        <v>921183.28825600003</v>
      </c>
      <c r="F184">
        <v>375.29998799999998</v>
      </c>
      <c r="G184">
        <f t="shared" si="4"/>
        <v>2.0000001112670538</v>
      </c>
    </row>
    <row r="185" spans="1:7" x14ac:dyDescent="0.25">
      <c r="A185">
        <v>184</v>
      </c>
      <c r="B185" t="s">
        <v>7</v>
      </c>
      <c r="C185">
        <v>0</v>
      </c>
      <c r="D185">
        <v>722075.23004299996</v>
      </c>
      <c r="E185">
        <v>921182.79472100001</v>
      </c>
      <c r="F185">
        <v>375.29998799999998</v>
      </c>
      <c r="G185">
        <f t="shared" si="4"/>
        <v>3.0000001669293086</v>
      </c>
    </row>
    <row r="186" spans="1:7" x14ac:dyDescent="0.25">
      <c r="A186">
        <v>185</v>
      </c>
      <c r="B186" t="s">
        <v>7</v>
      </c>
      <c r="C186">
        <v>0</v>
      </c>
      <c r="D186">
        <v>722076.09976899996</v>
      </c>
      <c r="E186">
        <v>921182.301186</v>
      </c>
      <c r="F186">
        <v>375.29998799999998</v>
      </c>
      <c r="G186">
        <f t="shared" si="4"/>
        <v>4.000000222591563</v>
      </c>
    </row>
    <row r="187" spans="1:7" x14ac:dyDescent="0.25">
      <c r="A187">
        <v>186</v>
      </c>
      <c r="B187" t="s">
        <v>7</v>
      </c>
      <c r="C187">
        <v>0</v>
      </c>
      <c r="D187">
        <v>722076.96949499997</v>
      </c>
      <c r="E187">
        <v>921181.80765099998</v>
      </c>
      <c r="F187">
        <v>375.43478399999998</v>
      </c>
      <c r="G187">
        <f t="shared" si="4"/>
        <v>5.0000002782538164</v>
      </c>
    </row>
    <row r="188" spans="1:7" x14ac:dyDescent="0.25">
      <c r="A188">
        <v>187</v>
      </c>
      <c r="B188" t="s">
        <v>7</v>
      </c>
      <c r="C188">
        <v>0</v>
      </c>
      <c r="D188">
        <v>722077.83922099997</v>
      </c>
      <c r="E188">
        <v>921181.31411599996</v>
      </c>
      <c r="F188">
        <v>375.43478399999998</v>
      </c>
      <c r="G188">
        <f t="shared" si="4"/>
        <v>6.0000003339160717</v>
      </c>
    </row>
    <row r="189" spans="1:7" x14ac:dyDescent="0.25">
      <c r="A189">
        <v>188</v>
      </c>
      <c r="B189" t="s">
        <v>7</v>
      </c>
      <c r="C189">
        <v>0</v>
      </c>
      <c r="D189">
        <v>722078.70894699998</v>
      </c>
      <c r="E189">
        <v>921180.82058099995</v>
      </c>
      <c r="F189">
        <v>375.43478399999998</v>
      </c>
      <c r="G189">
        <f t="shared" si="4"/>
        <v>7.0000003895783252</v>
      </c>
    </row>
    <row r="190" spans="1:7" x14ac:dyDescent="0.25">
      <c r="A190">
        <v>189</v>
      </c>
      <c r="B190" t="s">
        <v>7</v>
      </c>
      <c r="C190">
        <v>0</v>
      </c>
      <c r="D190">
        <v>722079.57867299998</v>
      </c>
      <c r="E190">
        <v>921180.32704600005</v>
      </c>
      <c r="F190">
        <v>375.43478399999998</v>
      </c>
      <c r="G190">
        <f t="shared" si="4"/>
        <v>8.0000004451831259</v>
      </c>
    </row>
    <row r="191" spans="1:7" x14ac:dyDescent="0.25">
      <c r="A191">
        <v>190</v>
      </c>
      <c r="B191" t="s">
        <v>7</v>
      </c>
      <c r="C191">
        <v>0</v>
      </c>
      <c r="D191">
        <v>722080.44839899999</v>
      </c>
      <c r="E191">
        <v>921179.83351100003</v>
      </c>
      <c r="F191">
        <v>375.44537400000002</v>
      </c>
      <c r="G191">
        <f t="shared" si="4"/>
        <v>9.0000005008453794</v>
      </c>
    </row>
    <row r="192" spans="1:7" x14ac:dyDescent="0.25">
      <c r="A192">
        <v>191</v>
      </c>
      <c r="B192" t="s">
        <v>7</v>
      </c>
      <c r="C192">
        <v>0</v>
      </c>
      <c r="D192">
        <v>722081.31812499999</v>
      </c>
      <c r="E192">
        <v>921179.33997600002</v>
      </c>
      <c r="F192">
        <v>375.44537400000002</v>
      </c>
      <c r="G192">
        <f t="shared" si="4"/>
        <v>10.000000556507633</v>
      </c>
    </row>
    <row r="193" spans="1:7" x14ac:dyDescent="0.25">
      <c r="A193">
        <v>192</v>
      </c>
      <c r="B193" t="s">
        <v>7</v>
      </c>
      <c r="C193">
        <v>0</v>
      </c>
      <c r="D193">
        <v>722082.187851</v>
      </c>
      <c r="E193">
        <v>921178.846441</v>
      </c>
      <c r="F193">
        <v>375.5</v>
      </c>
      <c r="G193">
        <f t="shared" si="4"/>
        <v>11.000000612169888</v>
      </c>
    </row>
    <row r="194" spans="1:7" x14ac:dyDescent="0.25">
      <c r="A194">
        <v>193</v>
      </c>
      <c r="B194" t="s">
        <v>7</v>
      </c>
      <c r="C194">
        <v>0</v>
      </c>
      <c r="D194">
        <v>722083.057577</v>
      </c>
      <c r="E194">
        <v>921178.35290599999</v>
      </c>
      <c r="F194">
        <v>375.5</v>
      </c>
      <c r="G194">
        <f t="shared" si="4"/>
        <v>12.000000667832143</v>
      </c>
    </row>
    <row r="195" spans="1:7" x14ac:dyDescent="0.25">
      <c r="A195">
        <v>194</v>
      </c>
      <c r="B195" t="s">
        <v>7</v>
      </c>
      <c r="C195">
        <v>0</v>
      </c>
      <c r="D195">
        <v>722083.927303</v>
      </c>
      <c r="E195">
        <v>921177.85937099997</v>
      </c>
      <c r="F195">
        <v>375.5</v>
      </c>
      <c r="G195">
        <f t="shared" si="4"/>
        <v>13.000000723494397</v>
      </c>
    </row>
    <row r="196" spans="1:7" x14ac:dyDescent="0.25">
      <c r="A196">
        <v>195</v>
      </c>
      <c r="B196" t="s">
        <v>7</v>
      </c>
      <c r="C196">
        <v>0</v>
      </c>
      <c r="D196">
        <v>722084.79702900001</v>
      </c>
      <c r="E196">
        <v>921177.36583599995</v>
      </c>
      <c r="F196">
        <v>375.5</v>
      </c>
      <c r="G196">
        <f t="shared" si="4"/>
        <v>14.00000077915665</v>
      </c>
    </row>
    <row r="197" spans="1:7" x14ac:dyDescent="0.25">
      <c r="A197">
        <v>196</v>
      </c>
      <c r="B197" t="s">
        <v>7</v>
      </c>
      <c r="C197">
        <v>0</v>
      </c>
      <c r="D197">
        <v>722085.66675400001</v>
      </c>
      <c r="E197">
        <v>921176.87230100005</v>
      </c>
      <c r="F197">
        <v>375.5</v>
      </c>
      <c r="G197">
        <f t="shared" si="4"/>
        <v>14.999999965028886</v>
      </c>
    </row>
    <row r="198" spans="1:7" x14ac:dyDescent="0.25">
      <c r="A198">
        <v>197</v>
      </c>
      <c r="B198" t="s">
        <v>7</v>
      </c>
      <c r="C198">
        <v>0</v>
      </c>
      <c r="D198">
        <v>722086.53648000001</v>
      </c>
      <c r="E198">
        <v>921176.37876600004</v>
      </c>
      <c r="F198">
        <v>375.5</v>
      </c>
      <c r="G198">
        <f t="shared" si="4"/>
        <v>16.000000020691139</v>
      </c>
    </row>
    <row r="199" spans="1:7" x14ac:dyDescent="0.25">
      <c r="A199">
        <v>198</v>
      </c>
      <c r="B199" t="s">
        <v>7</v>
      </c>
      <c r="C199">
        <v>0</v>
      </c>
      <c r="D199">
        <v>722087.40620600001</v>
      </c>
      <c r="E199">
        <v>921175.88523100002</v>
      </c>
      <c r="F199">
        <v>375.5</v>
      </c>
      <c r="G199">
        <f t="shared" si="4"/>
        <v>17.000000076353395</v>
      </c>
    </row>
    <row r="200" spans="1:7" x14ac:dyDescent="0.25">
      <c r="A200">
        <v>199</v>
      </c>
      <c r="B200" t="s">
        <v>7</v>
      </c>
      <c r="C200">
        <v>0</v>
      </c>
      <c r="D200">
        <v>722088.27593200002</v>
      </c>
      <c r="E200">
        <v>921175.39169600001</v>
      </c>
      <c r="F200">
        <v>375.5</v>
      </c>
      <c r="G200">
        <f t="shared" si="4"/>
        <v>18.000000132015646</v>
      </c>
    </row>
    <row r="201" spans="1:7" x14ac:dyDescent="0.25">
      <c r="A201">
        <v>200</v>
      </c>
      <c r="B201" t="s">
        <v>7</v>
      </c>
      <c r="C201">
        <v>0</v>
      </c>
      <c r="D201">
        <v>722089.14565800002</v>
      </c>
      <c r="E201">
        <v>921174.89816099999</v>
      </c>
      <c r="F201">
        <v>375.50320399999998</v>
      </c>
      <c r="G201">
        <f t="shared" si="4"/>
        <v>19.000000187677902</v>
      </c>
    </row>
    <row r="202" spans="1:7" x14ac:dyDescent="0.25">
      <c r="A202">
        <v>201</v>
      </c>
      <c r="B202" t="s">
        <v>7</v>
      </c>
      <c r="C202">
        <v>0</v>
      </c>
      <c r="D202">
        <v>722090.01538400003</v>
      </c>
      <c r="E202">
        <v>921174.40462599997</v>
      </c>
      <c r="F202">
        <v>375.50320399999998</v>
      </c>
      <c r="G202">
        <f t="shared" si="4"/>
        <v>20.000000243340153</v>
      </c>
    </row>
    <row r="203" spans="1:7" x14ac:dyDescent="0.25">
      <c r="A203">
        <v>202</v>
      </c>
      <c r="B203" t="s">
        <v>7</v>
      </c>
      <c r="C203">
        <v>0</v>
      </c>
      <c r="D203">
        <v>722090.88511000003</v>
      </c>
      <c r="E203">
        <v>921173.91109099996</v>
      </c>
      <c r="F203">
        <v>375.50320399999998</v>
      </c>
      <c r="G203">
        <f t="shared" si="4"/>
        <v>21.000000299002409</v>
      </c>
    </row>
    <row r="204" spans="1:7" x14ac:dyDescent="0.25">
      <c r="A204">
        <v>203</v>
      </c>
      <c r="B204" t="s">
        <v>7</v>
      </c>
      <c r="C204">
        <v>0</v>
      </c>
      <c r="D204">
        <v>722091.75483600004</v>
      </c>
      <c r="E204">
        <v>921173.41755599994</v>
      </c>
      <c r="F204">
        <v>375.50320399999998</v>
      </c>
      <c r="G204">
        <f t="shared" si="4"/>
        <v>22.000000354664664</v>
      </c>
    </row>
    <row r="205" spans="1:7" x14ac:dyDescent="0.25">
      <c r="A205">
        <v>204</v>
      </c>
      <c r="B205" t="s">
        <v>7</v>
      </c>
      <c r="C205">
        <v>0</v>
      </c>
      <c r="D205">
        <v>722092.62456200004</v>
      </c>
      <c r="E205">
        <v>921172.92402100004</v>
      </c>
      <c r="F205">
        <v>375.59945699999997</v>
      </c>
      <c r="G205">
        <f t="shared" si="4"/>
        <v>23.000000410269461</v>
      </c>
    </row>
    <row r="206" spans="1:7" x14ac:dyDescent="0.25">
      <c r="A206">
        <v>205</v>
      </c>
      <c r="B206" t="s">
        <v>7</v>
      </c>
      <c r="C206">
        <v>0</v>
      </c>
      <c r="D206">
        <v>722093.49428800005</v>
      </c>
      <c r="E206">
        <v>921172.43048600003</v>
      </c>
      <c r="F206">
        <v>375.59945699999997</v>
      </c>
      <c r="G206">
        <f t="shared" si="4"/>
        <v>24.000000465931716</v>
      </c>
    </row>
    <row r="207" spans="1:7" x14ac:dyDescent="0.25">
      <c r="A207">
        <v>206</v>
      </c>
      <c r="B207" t="s">
        <v>7</v>
      </c>
      <c r="C207">
        <v>0</v>
      </c>
      <c r="D207">
        <v>722094.36401400005</v>
      </c>
      <c r="E207">
        <v>921171.93695100001</v>
      </c>
      <c r="F207">
        <v>375.59945699999997</v>
      </c>
      <c r="G207">
        <f t="shared" si="4"/>
        <v>25.000000521593972</v>
      </c>
    </row>
    <row r="208" spans="1:7" x14ac:dyDescent="0.25">
      <c r="A208">
        <v>207</v>
      </c>
      <c r="B208" t="s">
        <v>7</v>
      </c>
      <c r="C208">
        <v>0</v>
      </c>
      <c r="D208">
        <v>722095.23374000005</v>
      </c>
      <c r="E208">
        <v>921171.44341599999</v>
      </c>
      <c r="F208">
        <v>375.59945699999997</v>
      </c>
      <c r="G208">
        <f t="shared" si="4"/>
        <v>26.000000577256223</v>
      </c>
    </row>
    <row r="209" spans="1:7" x14ac:dyDescent="0.25">
      <c r="A209">
        <v>208</v>
      </c>
      <c r="B209" t="s">
        <v>7</v>
      </c>
      <c r="C209">
        <v>0</v>
      </c>
      <c r="D209">
        <v>722096.10346599994</v>
      </c>
      <c r="E209">
        <v>921170.94988099998</v>
      </c>
      <c r="F209">
        <v>375.59945699999997</v>
      </c>
      <c r="G209">
        <f t="shared" si="4"/>
        <v>27.00000063281723</v>
      </c>
    </row>
    <row r="210" spans="1:7" x14ac:dyDescent="0.25">
      <c r="A210">
        <v>209</v>
      </c>
      <c r="B210" t="s">
        <v>7</v>
      </c>
      <c r="C210">
        <v>0</v>
      </c>
      <c r="D210">
        <v>722096.97319199995</v>
      </c>
      <c r="E210">
        <v>921170.45634699997</v>
      </c>
      <c r="F210">
        <v>375.60000600000001</v>
      </c>
      <c r="G210">
        <f t="shared" si="4"/>
        <v>28.000000194940753</v>
      </c>
    </row>
    <row r="211" spans="1:7" x14ac:dyDescent="0.25">
      <c r="A211">
        <v>210</v>
      </c>
      <c r="B211" t="s">
        <v>7</v>
      </c>
      <c r="C211">
        <v>0</v>
      </c>
      <c r="D211">
        <v>722097.84291799995</v>
      </c>
      <c r="E211">
        <v>921169.96281199995</v>
      </c>
      <c r="F211">
        <v>375.60363799999999</v>
      </c>
      <c r="G211">
        <f t="shared" si="4"/>
        <v>29.000000250603005</v>
      </c>
    </row>
    <row r="212" spans="1:7" x14ac:dyDescent="0.25">
      <c r="A212">
        <v>211</v>
      </c>
      <c r="B212" t="s">
        <v>7</v>
      </c>
      <c r="C212">
        <v>0</v>
      </c>
      <c r="D212">
        <v>722098.71264399996</v>
      </c>
      <c r="E212">
        <v>921169.46927700005</v>
      </c>
      <c r="F212">
        <v>375.60363799999999</v>
      </c>
      <c r="G212">
        <f t="shared" si="4"/>
        <v>30.000000306207806</v>
      </c>
    </row>
    <row r="213" spans="1:7" x14ac:dyDescent="0.25">
      <c r="A213">
        <v>212</v>
      </c>
      <c r="B213" t="s">
        <v>7</v>
      </c>
      <c r="C213">
        <v>0</v>
      </c>
      <c r="D213">
        <v>722099.58236999996</v>
      </c>
      <c r="E213">
        <v>921168.97574200004</v>
      </c>
      <c r="F213">
        <v>375.60363799999999</v>
      </c>
      <c r="G213">
        <f t="shared" si="4"/>
        <v>31.000000361870061</v>
      </c>
    </row>
    <row r="214" spans="1:7" x14ac:dyDescent="0.25">
      <c r="A214">
        <v>213</v>
      </c>
      <c r="B214" t="s">
        <v>7</v>
      </c>
      <c r="C214">
        <v>0</v>
      </c>
      <c r="D214">
        <v>722100.45209599996</v>
      </c>
      <c r="E214">
        <v>921168.48220700002</v>
      </c>
      <c r="F214">
        <v>375.60363799999999</v>
      </c>
      <c r="G214">
        <f t="shared" si="4"/>
        <v>32.000000417532313</v>
      </c>
    </row>
    <row r="215" spans="1:7" x14ac:dyDescent="0.25">
      <c r="A215">
        <v>214</v>
      </c>
      <c r="B215" t="s">
        <v>7</v>
      </c>
      <c r="C215">
        <v>0</v>
      </c>
      <c r="D215">
        <v>722101.32182199997</v>
      </c>
      <c r="E215">
        <v>921167.98867200001</v>
      </c>
      <c r="F215">
        <v>375.60363799999999</v>
      </c>
      <c r="G215">
        <f t="shared" si="4"/>
        <v>33.000000473194568</v>
      </c>
    </row>
    <row r="216" spans="1:7" x14ac:dyDescent="0.25">
      <c r="A216">
        <v>215</v>
      </c>
      <c r="B216" t="s">
        <v>7</v>
      </c>
      <c r="C216">
        <v>0</v>
      </c>
      <c r="D216">
        <v>722102.19154799997</v>
      </c>
      <c r="E216">
        <v>921167.49513699999</v>
      </c>
      <c r="F216">
        <v>375.624573</v>
      </c>
      <c r="G216">
        <f t="shared" si="4"/>
        <v>34.000000528856823</v>
      </c>
    </row>
    <row r="217" spans="1:7" x14ac:dyDescent="0.25">
      <c r="A217">
        <v>216</v>
      </c>
      <c r="B217" t="s">
        <v>7</v>
      </c>
      <c r="C217">
        <v>0</v>
      </c>
      <c r="D217">
        <v>722103.06127399998</v>
      </c>
      <c r="E217">
        <v>921167.00160199997</v>
      </c>
      <c r="F217">
        <v>375.624573</v>
      </c>
      <c r="G217">
        <f t="shared" si="4"/>
        <v>35.000000584519078</v>
      </c>
    </row>
    <row r="218" spans="1:7" x14ac:dyDescent="0.25">
      <c r="A218">
        <v>217</v>
      </c>
      <c r="B218" t="s">
        <v>7</v>
      </c>
      <c r="C218">
        <v>0</v>
      </c>
      <c r="D218">
        <v>722103.93099999998</v>
      </c>
      <c r="E218">
        <v>921166.50806699996</v>
      </c>
      <c r="F218">
        <v>375.624573</v>
      </c>
      <c r="G218">
        <f t="shared" si="4"/>
        <v>36.000000640181334</v>
      </c>
    </row>
    <row r="219" spans="1:7" x14ac:dyDescent="0.25">
      <c r="A219">
        <v>218</v>
      </c>
      <c r="B219" t="s">
        <v>7</v>
      </c>
      <c r="C219">
        <v>0</v>
      </c>
      <c r="D219">
        <v>722104.80072499998</v>
      </c>
      <c r="E219">
        <v>921166.01453199994</v>
      </c>
      <c r="F219">
        <v>375.624573</v>
      </c>
      <c r="G219">
        <f t="shared" si="4"/>
        <v>36.999999826111008</v>
      </c>
    </row>
    <row r="220" spans="1:7" x14ac:dyDescent="0.25">
      <c r="A220">
        <v>219</v>
      </c>
      <c r="B220" t="s">
        <v>7</v>
      </c>
      <c r="C220">
        <v>0</v>
      </c>
      <c r="D220">
        <v>722105.67045099998</v>
      </c>
      <c r="E220">
        <v>921165.52099700004</v>
      </c>
      <c r="F220">
        <v>375.624573</v>
      </c>
      <c r="G220">
        <f t="shared" si="4"/>
        <v>37.999999881715809</v>
      </c>
    </row>
    <row r="221" spans="1:7" x14ac:dyDescent="0.25">
      <c r="A221">
        <v>220</v>
      </c>
      <c r="B221" t="s">
        <v>7</v>
      </c>
      <c r="C221">
        <v>0</v>
      </c>
      <c r="D221">
        <v>722106.54017699999</v>
      </c>
      <c r="E221">
        <v>921165.02746200003</v>
      </c>
      <c r="F221">
        <v>375.70001200000002</v>
      </c>
      <c r="G221">
        <f t="shared" si="4"/>
        <v>38.999999937378064</v>
      </c>
    </row>
    <row r="222" spans="1:7" x14ac:dyDescent="0.25">
      <c r="A222">
        <v>221</v>
      </c>
      <c r="B222" t="s">
        <v>7</v>
      </c>
      <c r="C222">
        <v>0</v>
      </c>
      <c r="D222">
        <v>722107.40990299999</v>
      </c>
      <c r="E222">
        <v>921164.53392700001</v>
      </c>
      <c r="F222">
        <v>375.70001200000002</v>
      </c>
      <c r="G222">
        <f t="shared" si="4"/>
        <v>39.999999993040319</v>
      </c>
    </row>
    <row r="223" spans="1:7" x14ac:dyDescent="0.25">
      <c r="A223">
        <v>222</v>
      </c>
      <c r="B223" t="s">
        <v>7</v>
      </c>
      <c r="C223">
        <v>0</v>
      </c>
      <c r="D223">
        <v>722108.279629</v>
      </c>
      <c r="E223">
        <v>921164.040392</v>
      </c>
      <c r="F223">
        <v>375.70001200000002</v>
      </c>
      <c r="G223">
        <f t="shared" si="4"/>
        <v>41.000000048702574</v>
      </c>
    </row>
    <row r="224" spans="1:7" x14ac:dyDescent="0.25">
      <c r="A224">
        <v>223</v>
      </c>
      <c r="B224" t="s">
        <v>7</v>
      </c>
      <c r="C224">
        <v>0</v>
      </c>
      <c r="D224">
        <v>722109.149355</v>
      </c>
      <c r="E224">
        <v>921163.54685699998</v>
      </c>
      <c r="F224">
        <v>375.70001200000002</v>
      </c>
      <c r="G224">
        <f t="shared" si="4"/>
        <v>42.00000010436483</v>
      </c>
    </row>
    <row r="225" spans="1:7" x14ac:dyDescent="0.25">
      <c r="A225">
        <v>224</v>
      </c>
      <c r="B225" t="s">
        <v>7</v>
      </c>
      <c r="C225">
        <v>0</v>
      </c>
      <c r="D225">
        <v>722110.01908100001</v>
      </c>
      <c r="E225">
        <v>921163.05332199996</v>
      </c>
      <c r="F225">
        <v>375.70001200000002</v>
      </c>
      <c r="G225">
        <f t="shared" si="4"/>
        <v>43.000000160027078</v>
      </c>
    </row>
    <row r="226" spans="1:7" x14ac:dyDescent="0.25">
      <c r="A226">
        <v>225</v>
      </c>
      <c r="B226" t="s">
        <v>7</v>
      </c>
      <c r="C226">
        <v>0</v>
      </c>
      <c r="D226">
        <v>722110.88880700001</v>
      </c>
      <c r="E226">
        <v>921162.55978699995</v>
      </c>
      <c r="F226">
        <v>375.70001200000002</v>
      </c>
      <c r="G226">
        <f t="shared" si="4"/>
        <v>44.00000021568934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
  <sheetViews>
    <sheetView topLeftCell="G43" zoomScale="55" zoomScaleNormal="55" workbookViewId="0">
      <selection activeCell="V75" sqref="V75"/>
    </sheetView>
  </sheetViews>
  <sheetFormatPr defaultRowHeight="15" x14ac:dyDescent="0.25"/>
  <cols>
    <col min="7" max="7" width="11.5703125" customWidth="1"/>
    <col min="12" max="12" width="21.42578125" bestFit="1" customWidth="1"/>
    <col min="13" max="13" width="15" customWidth="1"/>
    <col min="14" max="14" width="15.7109375" customWidth="1"/>
    <col min="15" max="15" width="20" bestFit="1" customWidth="1"/>
    <col min="17" max="17" width="16.42578125" customWidth="1"/>
    <col min="21" max="21" width="19.5703125" customWidth="1"/>
    <col min="22" max="22" width="21" customWidth="1"/>
    <col min="27" max="27" width="15.7109375" customWidth="1"/>
    <col min="28" max="28" width="13.5703125" customWidth="1"/>
    <col min="29" max="29" width="16.140625" customWidth="1"/>
  </cols>
  <sheetData>
    <row r="1" spans="1:18" x14ac:dyDescent="0.25">
      <c r="A1" t="s">
        <v>0</v>
      </c>
      <c r="B1" t="s">
        <v>1</v>
      </c>
      <c r="C1" t="s">
        <v>2</v>
      </c>
      <c r="D1" t="s">
        <v>3</v>
      </c>
      <c r="E1" t="s">
        <v>4</v>
      </c>
      <c r="F1" t="s">
        <v>5</v>
      </c>
      <c r="G1" t="s">
        <v>6</v>
      </c>
      <c r="H1" t="s">
        <v>13</v>
      </c>
      <c r="I1" t="s">
        <v>14</v>
      </c>
      <c r="L1" t="s">
        <v>22</v>
      </c>
      <c r="N1" t="s">
        <v>13</v>
      </c>
      <c r="O1" t="s">
        <v>14</v>
      </c>
      <c r="P1" t="s">
        <v>19</v>
      </c>
    </row>
    <row r="2" spans="1:18" x14ac:dyDescent="0.25">
      <c r="A2">
        <v>0</v>
      </c>
      <c r="B2" t="s">
        <v>7</v>
      </c>
      <c r="C2">
        <v>0</v>
      </c>
      <c r="D2" t="s">
        <v>8</v>
      </c>
      <c r="E2">
        <v>383.21176100000002</v>
      </c>
      <c r="F2">
        <v>722103.29409800004</v>
      </c>
      <c r="G2">
        <v>921192.65010500001</v>
      </c>
      <c r="H2">
        <f>SQRT(((F2-$F$2)^2+(G2-$G$2)^2))</f>
        <v>0</v>
      </c>
      <c r="I2">
        <v>383.21176100000002</v>
      </c>
      <c r="L2">
        <v>-10.6</v>
      </c>
      <c r="N2">
        <f>L2+10.6</f>
        <v>0</v>
      </c>
      <c r="O2">
        <v>383.21176100000002</v>
      </c>
      <c r="Q2" s="20">
        <v>373.93149900000003</v>
      </c>
      <c r="R2">
        <v>0</v>
      </c>
    </row>
    <row r="3" spans="1:18" x14ac:dyDescent="0.25">
      <c r="A3">
        <v>1</v>
      </c>
      <c r="B3" t="s">
        <v>7</v>
      </c>
      <c r="C3">
        <v>0</v>
      </c>
      <c r="D3" t="s">
        <v>8</v>
      </c>
      <c r="E3">
        <v>383.21176100000002</v>
      </c>
      <c r="F3">
        <v>722102.77564400004</v>
      </c>
      <c r="G3">
        <v>921191.79499900003</v>
      </c>
      <c r="H3">
        <f>SQRT(((F3-$F$2)^2+(G3-$G$2)^2))</f>
        <v>1.000000410655711</v>
      </c>
      <c r="I3">
        <v>383.21176100000002</v>
      </c>
      <c r="L3">
        <v>-9.6</v>
      </c>
      <c r="N3">
        <f t="shared" ref="N3:N66" si="0">L3+10.6</f>
        <v>1</v>
      </c>
      <c r="O3">
        <v>383.21176100000002</v>
      </c>
      <c r="Q3" s="20">
        <v>373.93149900000003</v>
      </c>
      <c r="R3">
        <v>60</v>
      </c>
    </row>
    <row r="4" spans="1:18" x14ac:dyDescent="0.25">
      <c r="A4">
        <v>2</v>
      </c>
      <c r="B4" t="s">
        <v>7</v>
      </c>
      <c r="C4">
        <v>0</v>
      </c>
      <c r="D4" t="s">
        <v>8</v>
      </c>
      <c r="E4">
        <v>383.21176100000002</v>
      </c>
      <c r="F4">
        <v>722102.25718900003</v>
      </c>
      <c r="G4">
        <v>921190.93989399995</v>
      </c>
      <c r="H4">
        <f t="shared" ref="H4:H68" si="1">SQRT(((F4-$F$2)^2+(G4-$G$2)^2))</f>
        <v>2.0000004847570159</v>
      </c>
      <c r="I4">
        <v>383.21176100000002</v>
      </c>
      <c r="L4">
        <v>-8.6</v>
      </c>
      <c r="N4">
        <f t="shared" si="0"/>
        <v>2</v>
      </c>
      <c r="O4">
        <v>383.21176100000002</v>
      </c>
      <c r="Q4" s="20"/>
    </row>
    <row r="5" spans="1:18" x14ac:dyDescent="0.25">
      <c r="A5">
        <v>3</v>
      </c>
      <c r="B5" t="s">
        <v>7</v>
      </c>
      <c r="C5">
        <v>0</v>
      </c>
      <c r="D5" t="s">
        <v>8</v>
      </c>
      <c r="E5">
        <v>376.31845099999998</v>
      </c>
      <c r="F5">
        <v>722101.73873500002</v>
      </c>
      <c r="G5">
        <v>921190.08478799998</v>
      </c>
      <c r="H5">
        <f t="shared" si="1"/>
        <v>3.0000008954125699</v>
      </c>
      <c r="I5">
        <v>376.31845099999998</v>
      </c>
      <c r="L5">
        <v>-7.6</v>
      </c>
      <c r="N5">
        <f t="shared" si="0"/>
        <v>3</v>
      </c>
      <c r="O5">
        <v>376.31845099999998</v>
      </c>
      <c r="Q5" s="20"/>
    </row>
    <row r="6" spans="1:18" x14ac:dyDescent="0.25">
      <c r="A6">
        <v>4</v>
      </c>
      <c r="B6" t="s">
        <v>7</v>
      </c>
      <c r="C6">
        <v>0</v>
      </c>
      <c r="D6" t="s">
        <v>8</v>
      </c>
      <c r="E6">
        <v>376.31845099999998</v>
      </c>
      <c r="F6">
        <v>722101.22028100002</v>
      </c>
      <c r="G6">
        <v>921189.22968300001</v>
      </c>
      <c r="H6">
        <f t="shared" si="1"/>
        <v>4.0000004509562537</v>
      </c>
      <c r="I6">
        <v>376.31845099999998</v>
      </c>
      <c r="L6">
        <v>-6.6</v>
      </c>
      <c r="N6">
        <f t="shared" si="0"/>
        <v>4</v>
      </c>
      <c r="O6">
        <v>376.31845099999998</v>
      </c>
      <c r="Q6" s="20"/>
    </row>
    <row r="7" spans="1:18" x14ac:dyDescent="0.25">
      <c r="A7">
        <v>5</v>
      </c>
      <c r="B7" t="s">
        <v>7</v>
      </c>
      <c r="C7">
        <v>0</v>
      </c>
      <c r="D7" t="s">
        <v>8</v>
      </c>
      <c r="E7">
        <v>376.31845099999998</v>
      </c>
      <c r="F7">
        <v>722100.70182700001</v>
      </c>
      <c r="G7">
        <v>921188.37457700004</v>
      </c>
      <c r="H7">
        <f t="shared" si="1"/>
        <v>5.0000008616118752</v>
      </c>
      <c r="I7">
        <v>376.31845099999998</v>
      </c>
      <c r="L7">
        <v>-5.6</v>
      </c>
      <c r="N7">
        <f t="shared" si="0"/>
        <v>5</v>
      </c>
      <c r="O7">
        <v>376.31845099999998</v>
      </c>
      <c r="Q7" s="20"/>
    </row>
    <row r="8" spans="1:18" x14ac:dyDescent="0.25">
      <c r="A8">
        <v>6</v>
      </c>
      <c r="B8" t="s">
        <v>7</v>
      </c>
      <c r="C8">
        <v>0</v>
      </c>
      <c r="D8" t="s">
        <v>8</v>
      </c>
      <c r="E8">
        <v>376.31845099999998</v>
      </c>
      <c r="F8">
        <v>722100.18337300001</v>
      </c>
      <c r="G8">
        <v>921187.51947199996</v>
      </c>
      <c r="H8">
        <f t="shared" si="1"/>
        <v>6.0000004172550998</v>
      </c>
      <c r="I8">
        <v>376.31845099999998</v>
      </c>
      <c r="L8">
        <v>-4.5999999999999996</v>
      </c>
      <c r="N8">
        <f t="shared" si="0"/>
        <v>6</v>
      </c>
      <c r="O8">
        <v>376.31845099999998</v>
      </c>
      <c r="Q8" s="20"/>
    </row>
    <row r="9" spans="1:18" x14ac:dyDescent="0.25">
      <c r="A9">
        <v>7</v>
      </c>
      <c r="B9" t="s">
        <v>7</v>
      </c>
      <c r="C9">
        <v>0</v>
      </c>
      <c r="D9" t="s">
        <v>8</v>
      </c>
      <c r="E9">
        <v>376.31845099999998</v>
      </c>
      <c r="F9">
        <v>722099.664919</v>
      </c>
      <c r="G9">
        <v>921186.66436599998</v>
      </c>
      <c r="H9">
        <f t="shared" si="1"/>
        <v>7.0000008279107417</v>
      </c>
      <c r="I9">
        <v>376.31845099999998</v>
      </c>
      <c r="L9">
        <v>-3.6</v>
      </c>
      <c r="N9">
        <f t="shared" si="0"/>
        <v>7</v>
      </c>
      <c r="O9">
        <v>376.31845099999998</v>
      </c>
      <c r="Q9" s="20"/>
    </row>
    <row r="10" spans="1:18" x14ac:dyDescent="0.25">
      <c r="A10">
        <v>8</v>
      </c>
      <c r="B10" t="s">
        <v>7</v>
      </c>
      <c r="C10">
        <v>0</v>
      </c>
      <c r="D10" t="s">
        <v>8</v>
      </c>
      <c r="E10">
        <v>376.31845099999998</v>
      </c>
      <c r="F10">
        <v>722099.146465</v>
      </c>
      <c r="G10">
        <v>921185.80926100002</v>
      </c>
      <c r="H10">
        <f t="shared" si="1"/>
        <v>8.0000003834544131</v>
      </c>
      <c r="I10">
        <v>376.31845099999998</v>
      </c>
      <c r="L10">
        <v>-2.6</v>
      </c>
      <c r="N10">
        <f t="shared" si="0"/>
        <v>8</v>
      </c>
      <c r="O10">
        <v>376.31845099999998</v>
      </c>
      <c r="Q10" s="20"/>
    </row>
    <row r="11" spans="1:18" x14ac:dyDescent="0.25">
      <c r="A11">
        <v>9</v>
      </c>
      <c r="B11" t="s">
        <v>7</v>
      </c>
      <c r="C11">
        <v>0</v>
      </c>
      <c r="D11" t="s">
        <v>8</v>
      </c>
      <c r="E11">
        <v>375.70419299999998</v>
      </c>
      <c r="F11">
        <v>722098.62801099999</v>
      </c>
      <c r="G11">
        <v>921184.95415500004</v>
      </c>
      <c r="H11">
        <f t="shared" si="1"/>
        <v>9.0000007941100648</v>
      </c>
      <c r="I11">
        <v>375.70419299999998</v>
      </c>
      <c r="L11">
        <v>-1.6</v>
      </c>
      <c r="N11">
        <f t="shared" si="0"/>
        <v>9</v>
      </c>
      <c r="O11">
        <v>375.70419299999998</v>
      </c>
      <c r="Q11" s="20"/>
    </row>
    <row r="12" spans="1:18" x14ac:dyDescent="0.25">
      <c r="A12">
        <v>10</v>
      </c>
      <c r="B12" t="s">
        <v>7</v>
      </c>
      <c r="C12">
        <v>0</v>
      </c>
      <c r="D12" t="s">
        <v>8</v>
      </c>
      <c r="E12">
        <v>375.70419299999998</v>
      </c>
      <c r="F12">
        <v>722098.10955699999</v>
      </c>
      <c r="G12">
        <v>921184.09904999996</v>
      </c>
      <c r="H12">
        <f t="shared" si="1"/>
        <v>10.000000349753281</v>
      </c>
      <c r="I12">
        <v>375.70419299999998</v>
      </c>
      <c r="L12">
        <v>-0.6</v>
      </c>
      <c r="N12">
        <f t="shared" si="0"/>
        <v>10</v>
      </c>
      <c r="O12">
        <v>375.70419299999998</v>
      </c>
      <c r="Q12" s="20"/>
    </row>
    <row r="13" spans="1:18" x14ac:dyDescent="0.25">
      <c r="A13" s="1">
        <v>54</v>
      </c>
      <c r="B13" s="1" t="s">
        <v>7</v>
      </c>
      <c r="C13" s="1">
        <v>0</v>
      </c>
      <c r="D13" s="1" t="s">
        <v>11</v>
      </c>
      <c r="E13" s="1">
        <v>375.70419299999998</v>
      </c>
      <c r="F13" s="1">
        <v>722097.79790799995</v>
      </c>
      <c r="G13" s="1">
        <v>921183.585036</v>
      </c>
      <c r="H13" s="1">
        <f t="shared" si="1"/>
        <v>10.60111222900451</v>
      </c>
      <c r="I13">
        <v>375.70419299999998</v>
      </c>
      <c r="J13" s="2">
        <v>0</v>
      </c>
      <c r="K13" s="3">
        <v>0</v>
      </c>
      <c r="L13" s="7">
        <v>0</v>
      </c>
      <c r="M13" s="7"/>
      <c r="N13" s="21">
        <f t="shared" si="0"/>
        <v>10.6</v>
      </c>
      <c r="O13" s="6">
        <f t="shared" ref="O13:O52" si="2">$I$57-K13</f>
        <v>375.63406400000002</v>
      </c>
      <c r="P13" s="6">
        <v>375.63406400000002</v>
      </c>
      <c r="Q13" s="20"/>
    </row>
    <row r="14" spans="1:18" x14ac:dyDescent="0.25">
      <c r="A14">
        <v>11</v>
      </c>
      <c r="B14" t="s">
        <v>7</v>
      </c>
      <c r="C14">
        <v>0</v>
      </c>
      <c r="D14" t="s">
        <v>9</v>
      </c>
      <c r="E14">
        <v>375.70419299999998</v>
      </c>
      <c r="F14">
        <v>722097.27944299998</v>
      </c>
      <c r="G14">
        <v>921182.72993799997</v>
      </c>
      <c r="H14">
        <f t="shared" si="1"/>
        <v>11.601111501849472</v>
      </c>
      <c r="I14">
        <v>375.70419299999998</v>
      </c>
      <c r="J14" s="2">
        <v>1</v>
      </c>
      <c r="K14" s="3">
        <v>0</v>
      </c>
      <c r="L14" s="7">
        <v>1</v>
      </c>
      <c r="M14" s="7"/>
      <c r="N14">
        <f t="shared" si="0"/>
        <v>11.6</v>
      </c>
      <c r="O14" s="6">
        <f t="shared" si="2"/>
        <v>375.63406400000002</v>
      </c>
      <c r="P14" s="6">
        <v>375.63406400000002</v>
      </c>
      <c r="Q14" s="20"/>
    </row>
    <row r="15" spans="1:18" x14ac:dyDescent="0.25">
      <c r="A15">
        <v>12</v>
      </c>
      <c r="B15" t="s">
        <v>7</v>
      </c>
      <c r="C15">
        <v>0</v>
      </c>
      <c r="D15" t="s">
        <v>9</v>
      </c>
      <c r="E15">
        <v>375.589966</v>
      </c>
      <c r="F15">
        <v>722096.760977</v>
      </c>
      <c r="G15">
        <v>921181.87483900005</v>
      </c>
      <c r="H15">
        <f t="shared" si="1"/>
        <v>12.601112148178244</v>
      </c>
      <c r="I15">
        <v>375.589966</v>
      </c>
      <c r="J15" s="2">
        <v>2</v>
      </c>
      <c r="K15" s="3">
        <v>0</v>
      </c>
      <c r="L15" s="7">
        <v>2</v>
      </c>
      <c r="M15" s="7"/>
      <c r="N15">
        <f t="shared" si="0"/>
        <v>12.6</v>
      </c>
      <c r="O15" s="6">
        <f t="shared" si="2"/>
        <v>375.63406400000002</v>
      </c>
      <c r="P15" s="6">
        <v>375.63406400000002</v>
      </c>
      <c r="Q15" s="20"/>
    </row>
    <row r="16" spans="1:18" x14ac:dyDescent="0.25">
      <c r="A16">
        <v>13</v>
      </c>
      <c r="B16" t="s">
        <v>7</v>
      </c>
      <c r="C16">
        <v>0</v>
      </c>
      <c r="D16" t="s">
        <v>9</v>
      </c>
      <c r="E16">
        <v>375.589966</v>
      </c>
      <c r="F16">
        <v>722096.24251100002</v>
      </c>
      <c r="G16">
        <v>921181.01974100003</v>
      </c>
      <c r="H16">
        <f t="shared" si="1"/>
        <v>13.601111939506536</v>
      </c>
      <c r="I16">
        <v>375.589966</v>
      </c>
      <c r="J16" s="2">
        <v>3</v>
      </c>
      <c r="K16" s="3">
        <v>0</v>
      </c>
      <c r="L16" s="7">
        <v>3</v>
      </c>
      <c r="M16" s="7"/>
      <c r="N16">
        <f t="shared" si="0"/>
        <v>13.6</v>
      </c>
      <c r="O16" s="6">
        <f t="shared" si="2"/>
        <v>375.63406400000002</v>
      </c>
      <c r="P16" s="6">
        <v>375.63406400000002</v>
      </c>
      <c r="Q16" s="20"/>
    </row>
    <row r="17" spans="1:19" x14ac:dyDescent="0.25">
      <c r="A17">
        <v>14</v>
      </c>
      <c r="B17" t="s">
        <v>7</v>
      </c>
      <c r="C17">
        <v>0</v>
      </c>
      <c r="D17" t="s">
        <v>9</v>
      </c>
      <c r="E17">
        <v>375.589966</v>
      </c>
      <c r="F17">
        <v>722095.72404500004</v>
      </c>
      <c r="G17">
        <v>921180.164643</v>
      </c>
      <c r="H17">
        <f t="shared" si="1"/>
        <v>14.601111730843861</v>
      </c>
      <c r="I17">
        <v>375.589966</v>
      </c>
      <c r="J17" s="2">
        <v>4</v>
      </c>
      <c r="K17" s="3">
        <v>0</v>
      </c>
      <c r="L17" s="7">
        <v>4</v>
      </c>
      <c r="M17" s="7"/>
      <c r="N17">
        <f t="shared" si="0"/>
        <v>14.6</v>
      </c>
      <c r="O17" s="6">
        <f t="shared" si="2"/>
        <v>375.63406400000002</v>
      </c>
      <c r="P17" s="6">
        <v>375.63406400000002</v>
      </c>
      <c r="Q17" s="20"/>
    </row>
    <row r="18" spans="1:19" x14ac:dyDescent="0.25">
      <c r="A18">
        <v>15</v>
      </c>
      <c r="B18" t="s">
        <v>7</v>
      </c>
      <c r="C18">
        <v>0</v>
      </c>
      <c r="D18" t="s">
        <v>9</v>
      </c>
      <c r="E18">
        <v>375.59942599999999</v>
      </c>
      <c r="F18">
        <v>722095.20557899994</v>
      </c>
      <c r="G18">
        <v>921179.30954399996</v>
      </c>
      <c r="H18">
        <f t="shared" si="1"/>
        <v>15.601112377358538</v>
      </c>
      <c r="I18">
        <v>375.59942599999999</v>
      </c>
      <c r="J18" s="2">
        <v>5</v>
      </c>
      <c r="K18" s="3">
        <v>0</v>
      </c>
      <c r="L18" s="7">
        <v>5</v>
      </c>
      <c r="M18" s="7"/>
      <c r="N18">
        <f t="shared" si="0"/>
        <v>15.6</v>
      </c>
      <c r="O18" s="6">
        <f t="shared" si="2"/>
        <v>375.63406400000002</v>
      </c>
      <c r="P18" s="6">
        <v>375.63406400000002</v>
      </c>
      <c r="Q18" s="20"/>
    </row>
    <row r="19" spans="1:19" x14ac:dyDescent="0.25">
      <c r="A19">
        <v>16</v>
      </c>
      <c r="B19" t="s">
        <v>7</v>
      </c>
      <c r="C19">
        <v>0</v>
      </c>
      <c r="D19" t="s">
        <v>9</v>
      </c>
      <c r="E19">
        <v>375.59942599999999</v>
      </c>
      <c r="F19">
        <v>722094.68711299996</v>
      </c>
      <c r="G19">
        <v>921178.45444600005</v>
      </c>
      <c r="H19">
        <f t="shared" si="1"/>
        <v>16.601112168609291</v>
      </c>
      <c r="I19">
        <v>375.59942599999999</v>
      </c>
      <c r="J19" s="2">
        <v>6</v>
      </c>
      <c r="K19" s="3">
        <v>0</v>
      </c>
      <c r="L19" s="7">
        <v>6</v>
      </c>
      <c r="M19" s="7"/>
      <c r="N19">
        <f t="shared" si="0"/>
        <v>16.600000000000001</v>
      </c>
      <c r="O19" s="6">
        <f t="shared" si="2"/>
        <v>375.63406400000002</v>
      </c>
      <c r="P19" s="6">
        <v>375.63406400000002</v>
      </c>
      <c r="Q19" s="20"/>
    </row>
    <row r="20" spans="1:19" x14ac:dyDescent="0.25">
      <c r="A20">
        <v>17</v>
      </c>
      <c r="B20" t="s">
        <v>7</v>
      </c>
      <c r="C20">
        <v>0</v>
      </c>
      <c r="D20" t="s">
        <v>9</v>
      </c>
      <c r="E20">
        <v>375.59942599999999</v>
      </c>
      <c r="F20">
        <v>722094.16864699998</v>
      </c>
      <c r="G20">
        <v>921177.59934800002</v>
      </c>
      <c r="H20">
        <f t="shared" si="1"/>
        <v>17.601111959964587</v>
      </c>
      <c r="I20">
        <v>375.59942599999999</v>
      </c>
      <c r="J20" s="2">
        <v>7</v>
      </c>
      <c r="K20" s="3">
        <v>0</v>
      </c>
      <c r="L20" s="7">
        <v>7</v>
      </c>
      <c r="M20" s="7"/>
      <c r="N20">
        <f t="shared" si="0"/>
        <v>17.600000000000001</v>
      </c>
      <c r="O20" s="6">
        <f t="shared" si="2"/>
        <v>375.63406400000002</v>
      </c>
      <c r="P20" s="6">
        <v>375.63406400000002</v>
      </c>
      <c r="Q20" s="20"/>
    </row>
    <row r="21" spans="1:19" x14ac:dyDescent="0.25">
      <c r="A21">
        <v>18</v>
      </c>
      <c r="B21" t="s">
        <v>7</v>
      </c>
      <c r="C21">
        <v>0</v>
      </c>
      <c r="D21" t="s">
        <v>9</v>
      </c>
      <c r="E21">
        <v>375.59942599999999</v>
      </c>
      <c r="F21">
        <v>722093.650181</v>
      </c>
      <c r="G21">
        <v>921176.74424899998</v>
      </c>
      <c r="H21">
        <f t="shared" si="1"/>
        <v>18.60111260643297</v>
      </c>
      <c r="I21">
        <v>375.59942599999999</v>
      </c>
      <c r="J21" s="2">
        <v>8</v>
      </c>
      <c r="K21" s="3">
        <v>0</v>
      </c>
      <c r="L21" s="7">
        <v>8</v>
      </c>
      <c r="M21" s="7"/>
      <c r="N21">
        <f t="shared" si="0"/>
        <v>18.600000000000001</v>
      </c>
      <c r="O21" s="6">
        <f t="shared" si="2"/>
        <v>375.63406400000002</v>
      </c>
      <c r="P21" s="6">
        <v>375.63406400000002</v>
      </c>
      <c r="Q21" s="20"/>
    </row>
    <row r="22" spans="1:19" x14ac:dyDescent="0.25">
      <c r="A22">
        <v>19</v>
      </c>
      <c r="B22" t="s">
        <v>7</v>
      </c>
      <c r="C22">
        <v>0</v>
      </c>
      <c r="D22" t="s">
        <v>9</v>
      </c>
      <c r="E22">
        <v>375.59942599999999</v>
      </c>
      <c r="F22">
        <v>722093.13171600003</v>
      </c>
      <c r="G22">
        <v>921175.88915099995</v>
      </c>
      <c r="H22">
        <f t="shared" si="1"/>
        <v>19.60111187933235</v>
      </c>
      <c r="I22">
        <v>375.59942599999999</v>
      </c>
      <c r="J22" s="2">
        <v>9</v>
      </c>
      <c r="K22" s="3">
        <v>0</v>
      </c>
      <c r="L22" s="7">
        <v>9</v>
      </c>
      <c r="M22" s="7"/>
      <c r="N22">
        <f t="shared" si="0"/>
        <v>19.600000000000001</v>
      </c>
      <c r="O22" s="6">
        <f t="shared" si="2"/>
        <v>375.63406400000002</v>
      </c>
      <c r="P22" s="6">
        <v>375.63406400000002</v>
      </c>
      <c r="Q22" s="20"/>
    </row>
    <row r="23" spans="1:19" x14ac:dyDescent="0.25">
      <c r="A23">
        <v>20</v>
      </c>
      <c r="B23" t="s">
        <v>7</v>
      </c>
      <c r="C23">
        <v>0</v>
      </c>
      <c r="D23" t="s">
        <v>9</v>
      </c>
      <c r="E23">
        <v>375.59945699999997</v>
      </c>
      <c r="F23">
        <v>722092.61325000005</v>
      </c>
      <c r="G23">
        <v>921175.03405300004</v>
      </c>
      <c r="H23">
        <f t="shared" si="1"/>
        <v>20.601111670598353</v>
      </c>
      <c r="I23">
        <v>375.59945699999997</v>
      </c>
      <c r="J23" s="2">
        <v>10</v>
      </c>
      <c r="K23" s="3">
        <v>0</v>
      </c>
      <c r="L23" s="7">
        <v>10</v>
      </c>
      <c r="M23" s="7"/>
      <c r="N23">
        <f t="shared" si="0"/>
        <v>20.6</v>
      </c>
      <c r="O23" s="6">
        <f t="shared" si="2"/>
        <v>375.63406400000002</v>
      </c>
      <c r="P23" s="6">
        <v>375.63406400000002</v>
      </c>
      <c r="Q23" s="20"/>
    </row>
    <row r="24" spans="1:19" x14ac:dyDescent="0.25">
      <c r="A24">
        <v>21</v>
      </c>
      <c r="B24" t="s">
        <v>7</v>
      </c>
      <c r="C24">
        <v>0</v>
      </c>
      <c r="D24" t="s">
        <v>9</v>
      </c>
      <c r="E24">
        <v>375.59945699999997</v>
      </c>
      <c r="F24">
        <v>722092.09478399996</v>
      </c>
      <c r="G24">
        <v>921174.17895500001</v>
      </c>
      <c r="H24">
        <f t="shared" si="1"/>
        <v>21.60111146202691</v>
      </c>
      <c r="I24">
        <v>375.59945699999997</v>
      </c>
      <c r="J24" s="2">
        <v>11</v>
      </c>
      <c r="K24" s="3">
        <v>0.08</v>
      </c>
      <c r="L24" s="7">
        <v>11</v>
      </c>
      <c r="M24" s="7"/>
      <c r="N24">
        <f t="shared" si="0"/>
        <v>21.6</v>
      </c>
      <c r="O24" s="6">
        <f t="shared" si="2"/>
        <v>375.55406400000004</v>
      </c>
      <c r="P24" s="6">
        <v>375.63406400000002</v>
      </c>
      <c r="Q24" s="20"/>
    </row>
    <row r="25" spans="1:19" x14ac:dyDescent="0.25">
      <c r="A25">
        <v>22</v>
      </c>
      <c r="B25" t="s">
        <v>7</v>
      </c>
      <c r="C25">
        <v>0</v>
      </c>
      <c r="D25" t="s">
        <v>9</v>
      </c>
      <c r="E25">
        <v>375.50320399999998</v>
      </c>
      <c r="F25">
        <v>722091.57631799998</v>
      </c>
      <c r="G25">
        <v>921173.32385599997</v>
      </c>
      <c r="H25">
        <f t="shared" si="1"/>
        <v>22.601112108505603</v>
      </c>
      <c r="I25">
        <v>375.50320399999998</v>
      </c>
      <c r="J25" s="2">
        <v>12</v>
      </c>
      <c r="K25" s="3">
        <v>0.15</v>
      </c>
      <c r="L25" s="7">
        <v>12</v>
      </c>
      <c r="M25" s="7"/>
      <c r="N25">
        <f t="shared" si="0"/>
        <v>22.6</v>
      </c>
      <c r="O25" s="6">
        <f t="shared" si="2"/>
        <v>375.48406400000005</v>
      </c>
      <c r="P25" s="6">
        <v>375.63406400000002</v>
      </c>
      <c r="Q25" s="20"/>
      <c r="S25" t="s">
        <v>32</v>
      </c>
    </row>
    <row r="26" spans="1:19" x14ac:dyDescent="0.25">
      <c r="A26">
        <v>23</v>
      </c>
      <c r="B26" t="s">
        <v>7</v>
      </c>
      <c r="C26">
        <v>0</v>
      </c>
      <c r="D26" t="s">
        <v>9</v>
      </c>
      <c r="E26">
        <v>375.50320399999998</v>
      </c>
      <c r="F26">
        <v>722091.057852</v>
      </c>
      <c r="G26">
        <v>921172.46875799994</v>
      </c>
      <c r="H26">
        <f t="shared" si="1"/>
        <v>23.601111899877978</v>
      </c>
      <c r="I26">
        <v>375.50320399999998</v>
      </c>
      <c r="J26" s="2">
        <v>13</v>
      </c>
      <c r="K26" s="3">
        <v>0.23</v>
      </c>
      <c r="L26" s="7">
        <v>13</v>
      </c>
      <c r="M26" s="7"/>
      <c r="N26">
        <f t="shared" si="0"/>
        <v>23.6</v>
      </c>
      <c r="O26" s="6">
        <f t="shared" si="2"/>
        <v>375.40406400000001</v>
      </c>
      <c r="P26" s="6">
        <v>375.63406400000002</v>
      </c>
      <c r="Q26" s="20"/>
      <c r="S26">
        <f>_xll.WettedPerimeter(N23:N56,O23:O56,P13)</f>
        <v>32.679585694943761</v>
      </c>
    </row>
    <row r="27" spans="1:19" x14ac:dyDescent="0.25">
      <c r="A27">
        <v>24</v>
      </c>
      <c r="B27" t="s">
        <v>7</v>
      </c>
      <c r="C27">
        <v>0</v>
      </c>
      <c r="D27" t="s">
        <v>9</v>
      </c>
      <c r="E27">
        <v>375.50320399999998</v>
      </c>
      <c r="F27">
        <v>722090.53938600002</v>
      </c>
      <c r="G27">
        <v>921171.61366000003</v>
      </c>
      <c r="H27">
        <f t="shared" si="1"/>
        <v>24.601111691152578</v>
      </c>
      <c r="I27">
        <v>375.50320399999998</v>
      </c>
      <c r="J27" s="2">
        <v>14</v>
      </c>
      <c r="K27" s="3">
        <v>0.28999999999999998</v>
      </c>
      <c r="L27" s="7">
        <v>14</v>
      </c>
      <c r="M27" s="7"/>
      <c r="N27">
        <f t="shared" si="0"/>
        <v>24.6</v>
      </c>
      <c r="O27" s="6">
        <f t="shared" si="2"/>
        <v>375.344064</v>
      </c>
      <c r="P27" s="6">
        <v>375.63406400000002</v>
      </c>
      <c r="Q27" s="20"/>
      <c r="S27" t="s">
        <v>21</v>
      </c>
    </row>
    <row r="28" spans="1:19" x14ac:dyDescent="0.25">
      <c r="A28">
        <v>25</v>
      </c>
      <c r="B28" t="s">
        <v>7</v>
      </c>
      <c r="C28">
        <v>0</v>
      </c>
      <c r="D28" t="s">
        <v>9</v>
      </c>
      <c r="E28">
        <v>375.50320399999998</v>
      </c>
      <c r="F28">
        <v>722090.02092000004</v>
      </c>
      <c r="G28">
        <v>921170.758561</v>
      </c>
      <c r="H28">
        <f t="shared" si="1"/>
        <v>25.601112337636089</v>
      </c>
      <c r="I28">
        <v>375.50320399999998</v>
      </c>
      <c r="J28" s="2">
        <v>15</v>
      </c>
      <c r="K28" s="3">
        <v>0.35</v>
      </c>
      <c r="L28" s="7">
        <v>15</v>
      </c>
      <c r="M28" s="7"/>
      <c r="N28">
        <f t="shared" si="0"/>
        <v>25.6</v>
      </c>
      <c r="O28" s="6">
        <f t="shared" si="2"/>
        <v>375.284064</v>
      </c>
      <c r="P28" s="6">
        <v>375.63406400000002</v>
      </c>
      <c r="Q28" s="20"/>
      <c r="S28">
        <f>_xll.ChannelArea($N$2:$N$68,$O$2:$O$68,P55)</f>
        <v>21.163449999999973</v>
      </c>
    </row>
    <row r="29" spans="1:19" x14ac:dyDescent="0.25">
      <c r="A29">
        <v>26</v>
      </c>
      <c r="B29" t="s">
        <v>7</v>
      </c>
      <c r="C29">
        <v>0</v>
      </c>
      <c r="D29" t="s">
        <v>9</v>
      </c>
      <c r="E29">
        <v>375.58941700000003</v>
      </c>
      <c r="F29">
        <v>722089.50245399994</v>
      </c>
      <c r="G29">
        <v>921169.90346299997</v>
      </c>
      <c r="H29">
        <f t="shared" si="1"/>
        <v>26.601112129073442</v>
      </c>
      <c r="I29">
        <v>375.58941700000003</v>
      </c>
      <c r="J29" s="2">
        <v>16</v>
      </c>
      <c r="K29" s="3">
        <v>0.37</v>
      </c>
      <c r="L29" s="7">
        <v>16</v>
      </c>
      <c r="M29" s="7"/>
      <c r="N29">
        <f t="shared" si="0"/>
        <v>26.6</v>
      </c>
      <c r="O29" s="6">
        <f t="shared" si="2"/>
        <v>375.26406400000002</v>
      </c>
      <c r="P29" s="6">
        <v>375.63406400000002</v>
      </c>
      <c r="Q29" s="20"/>
      <c r="S29">
        <f>S28/S26</f>
        <v>0.64760459932251879</v>
      </c>
    </row>
    <row r="30" spans="1:19" x14ac:dyDescent="0.25">
      <c r="A30">
        <v>27</v>
      </c>
      <c r="B30" t="s">
        <v>7</v>
      </c>
      <c r="C30">
        <v>0</v>
      </c>
      <c r="D30" t="s">
        <v>9</v>
      </c>
      <c r="E30">
        <v>375.58941700000003</v>
      </c>
      <c r="F30">
        <v>722088.98398899997</v>
      </c>
      <c r="G30">
        <v>921169.04836500005</v>
      </c>
      <c r="H30">
        <f t="shared" si="1"/>
        <v>27.601111401886847</v>
      </c>
      <c r="I30">
        <v>375.58941700000003</v>
      </c>
      <c r="J30" s="2">
        <v>17</v>
      </c>
      <c r="K30" s="3">
        <v>0.42</v>
      </c>
      <c r="L30" s="7">
        <v>17</v>
      </c>
      <c r="M30" s="7"/>
      <c r="N30">
        <f t="shared" si="0"/>
        <v>27.6</v>
      </c>
      <c r="O30" s="6">
        <f t="shared" si="2"/>
        <v>375.21406400000001</v>
      </c>
      <c r="P30" s="6">
        <v>375.63406400000002</v>
      </c>
      <c r="Q30" s="20"/>
    </row>
    <row r="31" spans="1:19" x14ac:dyDescent="0.25">
      <c r="A31">
        <v>28</v>
      </c>
      <c r="B31" t="s">
        <v>7</v>
      </c>
      <c r="C31">
        <v>0</v>
      </c>
      <c r="D31" t="s">
        <v>9</v>
      </c>
      <c r="E31">
        <v>375.58941700000003</v>
      </c>
      <c r="F31">
        <v>722088.46552299999</v>
      </c>
      <c r="G31">
        <v>921168.19326600002</v>
      </c>
      <c r="H31">
        <f t="shared" si="1"/>
        <v>28.601112048373533</v>
      </c>
      <c r="I31">
        <v>375.58941700000003</v>
      </c>
      <c r="J31" s="2">
        <v>18</v>
      </c>
      <c r="K31" s="3">
        <v>0.44</v>
      </c>
      <c r="L31" s="7">
        <v>18</v>
      </c>
      <c r="M31" s="7"/>
      <c r="N31">
        <f t="shared" si="0"/>
        <v>28.6</v>
      </c>
      <c r="O31" s="6">
        <f t="shared" si="2"/>
        <v>375.19406400000003</v>
      </c>
      <c r="P31" s="6">
        <v>375.63406400000002</v>
      </c>
      <c r="Q31" s="20"/>
    </row>
    <row r="32" spans="1:19" x14ac:dyDescent="0.25">
      <c r="A32">
        <v>29</v>
      </c>
      <c r="B32" t="s">
        <v>7</v>
      </c>
      <c r="C32">
        <v>0</v>
      </c>
      <c r="D32" t="s">
        <v>9</v>
      </c>
      <c r="E32">
        <v>375.58941700000003</v>
      </c>
      <c r="F32">
        <v>722087.94705700001</v>
      </c>
      <c r="G32">
        <v>921167.33816799999</v>
      </c>
      <c r="H32">
        <f t="shared" si="1"/>
        <v>29.601111839753656</v>
      </c>
      <c r="I32">
        <v>375.58941700000003</v>
      </c>
      <c r="J32" s="2">
        <v>19</v>
      </c>
      <c r="K32" s="3">
        <v>0.46</v>
      </c>
      <c r="L32" s="7">
        <v>19</v>
      </c>
      <c r="M32" s="7"/>
      <c r="N32">
        <f t="shared" si="0"/>
        <v>29.6</v>
      </c>
      <c r="O32" s="6">
        <f t="shared" si="2"/>
        <v>375.17406400000004</v>
      </c>
      <c r="P32" s="6">
        <v>375.63406400000002</v>
      </c>
      <c r="Q32" s="20"/>
    </row>
    <row r="33" spans="1:17" x14ac:dyDescent="0.25">
      <c r="A33">
        <v>30</v>
      </c>
      <c r="B33" t="s">
        <v>7</v>
      </c>
      <c r="C33">
        <v>0</v>
      </c>
      <c r="D33" t="s">
        <v>9</v>
      </c>
      <c r="E33">
        <v>375.58941700000003</v>
      </c>
      <c r="F33">
        <v>722087.42859100003</v>
      </c>
      <c r="G33">
        <v>921166.48306999996</v>
      </c>
      <c r="H33">
        <f t="shared" si="1"/>
        <v>30.6011116311347</v>
      </c>
      <c r="I33">
        <v>375.58941700000003</v>
      </c>
      <c r="J33" s="2">
        <v>20</v>
      </c>
      <c r="K33" s="3">
        <v>0.5</v>
      </c>
      <c r="L33" s="7">
        <v>20</v>
      </c>
      <c r="M33" s="7"/>
      <c r="N33">
        <f t="shared" si="0"/>
        <v>30.6</v>
      </c>
      <c r="O33" s="6">
        <f t="shared" si="2"/>
        <v>375.13406400000002</v>
      </c>
      <c r="P33" s="6">
        <v>375.63406400000002</v>
      </c>
      <c r="Q33" s="20"/>
    </row>
    <row r="34" spans="1:17" x14ac:dyDescent="0.25">
      <c r="A34">
        <v>31</v>
      </c>
      <c r="B34" t="s">
        <v>7</v>
      </c>
      <c r="C34">
        <v>0</v>
      </c>
      <c r="D34" t="s">
        <v>9</v>
      </c>
      <c r="E34">
        <v>375.5</v>
      </c>
      <c r="F34">
        <v>722086.91012500005</v>
      </c>
      <c r="G34">
        <v>921165.62797100004</v>
      </c>
      <c r="H34">
        <f t="shared" si="1"/>
        <v>31.601112277524262</v>
      </c>
      <c r="I34">
        <v>375.5</v>
      </c>
      <c r="J34" s="2">
        <v>21</v>
      </c>
      <c r="K34" s="3">
        <v>0.51</v>
      </c>
      <c r="L34" s="7">
        <v>21</v>
      </c>
      <c r="M34" s="7"/>
      <c r="N34">
        <f t="shared" si="0"/>
        <v>31.6</v>
      </c>
      <c r="O34" s="6">
        <f t="shared" si="2"/>
        <v>375.12406400000003</v>
      </c>
      <c r="P34" s="6">
        <v>375.63406400000002</v>
      </c>
      <c r="Q34" s="20"/>
    </row>
    <row r="35" spans="1:17" x14ac:dyDescent="0.25">
      <c r="A35">
        <v>32</v>
      </c>
      <c r="B35" t="s">
        <v>7</v>
      </c>
      <c r="C35">
        <v>0</v>
      </c>
      <c r="D35" t="s">
        <v>9</v>
      </c>
      <c r="E35">
        <v>375.5</v>
      </c>
      <c r="F35">
        <v>722086.39165899996</v>
      </c>
      <c r="G35">
        <v>921164.77287300001</v>
      </c>
      <c r="H35">
        <f t="shared" si="1"/>
        <v>32.601112068967183</v>
      </c>
      <c r="I35">
        <v>375.5</v>
      </c>
      <c r="J35" s="2">
        <v>22</v>
      </c>
      <c r="K35" s="3">
        <v>0.54</v>
      </c>
      <c r="L35" s="7">
        <v>22</v>
      </c>
      <c r="M35" s="7"/>
      <c r="N35">
        <f t="shared" si="0"/>
        <v>32.6</v>
      </c>
      <c r="O35" s="6">
        <f t="shared" si="2"/>
        <v>375.094064</v>
      </c>
      <c r="P35" s="6">
        <v>375.63406400000002</v>
      </c>
      <c r="Q35" s="20"/>
    </row>
    <row r="36" spans="1:17" x14ac:dyDescent="0.25">
      <c r="A36">
        <v>33</v>
      </c>
      <c r="B36" t="s">
        <v>7</v>
      </c>
      <c r="C36">
        <v>0</v>
      </c>
      <c r="D36" t="s">
        <v>9</v>
      </c>
      <c r="E36">
        <v>375.5</v>
      </c>
      <c r="F36">
        <v>722085.87319299998</v>
      </c>
      <c r="G36">
        <v>921163.91777499998</v>
      </c>
      <c r="H36">
        <f t="shared" si="1"/>
        <v>33.601111860350443</v>
      </c>
      <c r="I36">
        <v>375.5</v>
      </c>
      <c r="J36" s="2">
        <v>23</v>
      </c>
      <c r="K36" s="3">
        <v>0.59</v>
      </c>
      <c r="L36" s="7">
        <v>23</v>
      </c>
      <c r="M36" s="7"/>
      <c r="N36">
        <f t="shared" si="0"/>
        <v>33.6</v>
      </c>
      <c r="O36" s="6">
        <f t="shared" si="2"/>
        <v>375.04406400000005</v>
      </c>
      <c r="P36" s="6">
        <v>375.63406400000002</v>
      </c>
      <c r="Q36" s="20"/>
    </row>
    <row r="37" spans="1:17" x14ac:dyDescent="0.25">
      <c r="A37">
        <v>34</v>
      </c>
      <c r="B37" t="s">
        <v>7</v>
      </c>
      <c r="C37">
        <v>0</v>
      </c>
      <c r="D37" t="s">
        <v>9</v>
      </c>
      <c r="E37">
        <v>375.5</v>
      </c>
      <c r="F37">
        <v>722085.354727</v>
      </c>
      <c r="G37">
        <v>921163.06267599994</v>
      </c>
      <c r="H37">
        <f t="shared" si="1"/>
        <v>34.601112506841346</v>
      </c>
      <c r="I37">
        <v>375.5</v>
      </c>
      <c r="J37" s="2">
        <v>24</v>
      </c>
      <c r="K37" s="3">
        <v>0.64</v>
      </c>
      <c r="L37" s="7">
        <v>24</v>
      </c>
      <c r="M37" s="7"/>
      <c r="N37">
        <f t="shared" si="0"/>
        <v>34.6</v>
      </c>
      <c r="O37" s="6">
        <f t="shared" si="2"/>
        <v>374.99406400000004</v>
      </c>
      <c r="P37" s="6">
        <v>375.63406400000002</v>
      </c>
      <c r="Q37" s="20"/>
    </row>
    <row r="38" spans="1:17" x14ac:dyDescent="0.25">
      <c r="A38">
        <v>35</v>
      </c>
      <c r="B38" t="s">
        <v>7</v>
      </c>
      <c r="C38">
        <v>0</v>
      </c>
      <c r="D38" t="s">
        <v>9</v>
      </c>
      <c r="E38">
        <v>375.5</v>
      </c>
      <c r="F38">
        <v>722084.83626100002</v>
      </c>
      <c r="G38">
        <v>921162.20757800003</v>
      </c>
      <c r="H38">
        <f t="shared" si="1"/>
        <v>35.60111229812621</v>
      </c>
      <c r="I38">
        <v>375.5</v>
      </c>
      <c r="J38" s="2">
        <v>25</v>
      </c>
      <c r="K38" s="5">
        <v>0.72</v>
      </c>
      <c r="L38" s="7">
        <v>25</v>
      </c>
      <c r="M38" s="7"/>
      <c r="N38">
        <f t="shared" si="0"/>
        <v>35.6</v>
      </c>
      <c r="O38" s="6">
        <f t="shared" si="2"/>
        <v>374.914064</v>
      </c>
      <c r="P38" s="6">
        <v>375.63406400000002</v>
      </c>
      <c r="Q38" s="20"/>
    </row>
    <row r="39" spans="1:17" x14ac:dyDescent="0.25">
      <c r="A39">
        <v>36</v>
      </c>
      <c r="B39" t="s">
        <v>7</v>
      </c>
      <c r="C39">
        <v>0</v>
      </c>
      <c r="D39" t="s">
        <v>9</v>
      </c>
      <c r="E39">
        <v>375.5</v>
      </c>
      <c r="F39">
        <v>722084.31779600005</v>
      </c>
      <c r="G39">
        <v>921161.35248</v>
      </c>
      <c r="H39">
        <f t="shared" si="1"/>
        <v>36.601111571044747</v>
      </c>
      <c r="I39">
        <v>375.5</v>
      </c>
      <c r="J39" s="2">
        <v>26</v>
      </c>
      <c r="K39" s="3">
        <v>0.82</v>
      </c>
      <c r="L39" s="7">
        <v>26</v>
      </c>
      <c r="M39" s="7"/>
      <c r="N39">
        <f t="shared" si="0"/>
        <v>36.6</v>
      </c>
      <c r="O39" s="6">
        <f t="shared" si="2"/>
        <v>374.81406400000003</v>
      </c>
      <c r="P39" s="6">
        <v>375.63406400000002</v>
      </c>
      <c r="Q39" s="20"/>
    </row>
    <row r="40" spans="1:17" x14ac:dyDescent="0.25">
      <c r="A40">
        <v>37</v>
      </c>
      <c r="B40" t="s">
        <v>7</v>
      </c>
      <c r="C40">
        <v>0</v>
      </c>
      <c r="D40" t="s">
        <v>9</v>
      </c>
      <c r="E40">
        <v>375.5</v>
      </c>
      <c r="F40">
        <v>722083.79932999995</v>
      </c>
      <c r="G40">
        <v>921160.49738099996</v>
      </c>
      <c r="H40">
        <f t="shared" si="1"/>
        <v>37.601112217597297</v>
      </c>
      <c r="I40">
        <v>375.5</v>
      </c>
      <c r="J40" s="2">
        <v>27</v>
      </c>
      <c r="K40" s="3">
        <v>0.87</v>
      </c>
      <c r="L40" s="7">
        <v>27</v>
      </c>
      <c r="M40" s="7"/>
      <c r="N40">
        <f t="shared" si="0"/>
        <v>37.6</v>
      </c>
      <c r="O40" s="6">
        <f t="shared" si="2"/>
        <v>374.76406400000002</v>
      </c>
      <c r="P40" s="6">
        <v>375.63406400000002</v>
      </c>
      <c r="Q40" s="20"/>
    </row>
    <row r="41" spans="1:17" x14ac:dyDescent="0.25">
      <c r="A41">
        <v>38</v>
      </c>
      <c r="B41" t="s">
        <v>7</v>
      </c>
      <c r="C41">
        <v>0</v>
      </c>
      <c r="D41" t="s">
        <v>9</v>
      </c>
      <c r="E41">
        <v>375.52096599999999</v>
      </c>
      <c r="F41">
        <v>722083.28086399997</v>
      </c>
      <c r="G41">
        <v>921159.64228300005</v>
      </c>
      <c r="H41">
        <f t="shared" si="1"/>
        <v>38.601112008883504</v>
      </c>
      <c r="I41">
        <v>375.52096599999999</v>
      </c>
      <c r="J41" s="2">
        <v>28</v>
      </c>
      <c r="K41" s="3">
        <v>0.95</v>
      </c>
      <c r="L41" s="7">
        <v>28</v>
      </c>
      <c r="M41" s="7"/>
      <c r="N41">
        <f t="shared" si="0"/>
        <v>38.6</v>
      </c>
      <c r="O41" s="6">
        <f t="shared" si="2"/>
        <v>374.68406400000003</v>
      </c>
      <c r="P41" s="6">
        <v>375.63406400000002</v>
      </c>
      <c r="Q41" s="20"/>
    </row>
    <row r="42" spans="1:17" x14ac:dyDescent="0.25">
      <c r="A42">
        <v>39</v>
      </c>
      <c r="B42" t="s">
        <v>7</v>
      </c>
      <c r="C42">
        <v>0</v>
      </c>
      <c r="D42" t="s">
        <v>9</v>
      </c>
      <c r="E42">
        <v>375.52096599999999</v>
      </c>
      <c r="F42">
        <v>722082.76239799999</v>
      </c>
      <c r="G42">
        <v>921158.78718500002</v>
      </c>
      <c r="H42">
        <f t="shared" si="1"/>
        <v>39.601111800269678</v>
      </c>
      <c r="I42">
        <v>375.52096599999999</v>
      </c>
      <c r="J42" s="2">
        <v>29</v>
      </c>
      <c r="K42" s="3">
        <v>1.02</v>
      </c>
      <c r="L42" s="7">
        <v>29</v>
      </c>
      <c r="M42" s="7"/>
      <c r="N42">
        <f t="shared" si="0"/>
        <v>39.6</v>
      </c>
      <c r="O42" s="6">
        <f t="shared" si="2"/>
        <v>374.61406400000004</v>
      </c>
      <c r="P42" s="6">
        <v>375.63406400000002</v>
      </c>
      <c r="Q42" s="20"/>
    </row>
    <row r="43" spans="1:17" x14ac:dyDescent="0.25">
      <c r="A43">
        <v>40</v>
      </c>
      <c r="B43" t="s">
        <v>7</v>
      </c>
      <c r="C43">
        <v>0</v>
      </c>
      <c r="D43" t="s">
        <v>9</v>
      </c>
      <c r="E43">
        <v>375.52096599999999</v>
      </c>
      <c r="F43">
        <v>722082.24393200001</v>
      </c>
      <c r="G43">
        <v>921157.93208699999</v>
      </c>
      <c r="H43">
        <f t="shared" si="1"/>
        <v>40.601111591656256</v>
      </c>
      <c r="I43">
        <v>375.52096599999999</v>
      </c>
      <c r="J43" s="2">
        <v>30</v>
      </c>
      <c r="K43" s="3">
        <v>1.06</v>
      </c>
      <c r="L43" s="7">
        <v>30</v>
      </c>
      <c r="M43" s="7"/>
      <c r="N43">
        <f t="shared" si="0"/>
        <v>40.6</v>
      </c>
      <c r="O43" s="6">
        <f t="shared" si="2"/>
        <v>374.57406400000002</v>
      </c>
      <c r="P43" s="6">
        <v>375.63406400000002</v>
      </c>
      <c r="Q43" s="20"/>
    </row>
    <row r="44" spans="1:17" x14ac:dyDescent="0.25">
      <c r="A44">
        <v>41</v>
      </c>
      <c r="B44" t="s">
        <v>7</v>
      </c>
      <c r="C44">
        <v>0</v>
      </c>
      <c r="D44" t="s">
        <v>9</v>
      </c>
      <c r="E44">
        <v>375.63406400000002</v>
      </c>
      <c r="F44">
        <v>722081.72546600003</v>
      </c>
      <c r="G44">
        <v>921157.07698799996</v>
      </c>
      <c r="H44">
        <f t="shared" si="1"/>
        <v>41.601112238149852</v>
      </c>
      <c r="I44">
        <v>375.63406400000002</v>
      </c>
      <c r="J44" s="2">
        <v>31</v>
      </c>
      <c r="K44" s="3">
        <v>1.07</v>
      </c>
      <c r="L44" s="7">
        <v>31</v>
      </c>
      <c r="M44" s="7"/>
      <c r="N44">
        <f t="shared" si="0"/>
        <v>41.6</v>
      </c>
      <c r="O44" s="6">
        <f t="shared" si="2"/>
        <v>374.56406400000003</v>
      </c>
      <c r="P44" s="6">
        <v>375.63406400000002</v>
      </c>
      <c r="Q44" s="20"/>
    </row>
    <row r="45" spans="1:17" x14ac:dyDescent="0.25">
      <c r="A45">
        <v>42</v>
      </c>
      <c r="B45" t="s">
        <v>7</v>
      </c>
      <c r="C45">
        <v>0</v>
      </c>
      <c r="D45" t="s">
        <v>9</v>
      </c>
      <c r="E45">
        <v>375.63406400000002</v>
      </c>
      <c r="F45">
        <v>722081.20700000005</v>
      </c>
      <c r="G45">
        <v>921156.22189000004</v>
      </c>
      <c r="H45">
        <f t="shared" si="1"/>
        <v>42.601112029437544</v>
      </c>
      <c r="I45">
        <v>375.63406400000002</v>
      </c>
      <c r="J45" s="2">
        <v>32</v>
      </c>
      <c r="K45" s="3">
        <v>1.1200000000000001</v>
      </c>
      <c r="L45" s="7">
        <v>32</v>
      </c>
      <c r="M45" s="7"/>
      <c r="N45">
        <f t="shared" si="0"/>
        <v>42.6</v>
      </c>
      <c r="O45" s="6">
        <f t="shared" si="2"/>
        <v>374.51406400000002</v>
      </c>
      <c r="P45" s="6">
        <v>375.63406400000002</v>
      </c>
      <c r="Q45" s="20"/>
    </row>
    <row r="46" spans="1:17" x14ac:dyDescent="0.25">
      <c r="A46" s="1">
        <v>55</v>
      </c>
      <c r="B46" s="1" t="s">
        <v>7</v>
      </c>
      <c r="C46" s="1">
        <v>0</v>
      </c>
      <c r="D46" s="1" t="s">
        <v>12</v>
      </c>
      <c r="E46" s="1">
        <v>375.63406400000002</v>
      </c>
      <c r="J46" s="2">
        <v>33</v>
      </c>
      <c r="K46" s="3">
        <v>1.21</v>
      </c>
      <c r="L46" s="7">
        <v>33</v>
      </c>
      <c r="M46" s="7"/>
      <c r="N46">
        <f t="shared" si="0"/>
        <v>43.6</v>
      </c>
      <c r="O46" s="6">
        <f t="shared" si="2"/>
        <v>374.42406400000004</v>
      </c>
      <c r="P46" s="6">
        <v>375.63406400000002</v>
      </c>
      <c r="Q46" s="20"/>
    </row>
    <row r="47" spans="1:17" x14ac:dyDescent="0.25">
      <c r="A47">
        <v>43</v>
      </c>
      <c r="B47" t="s">
        <v>7</v>
      </c>
      <c r="C47">
        <v>0</v>
      </c>
      <c r="D47" t="s">
        <v>10</v>
      </c>
      <c r="E47">
        <v>376.196686</v>
      </c>
      <c r="J47" s="2">
        <v>34</v>
      </c>
      <c r="K47" s="3">
        <v>1.23</v>
      </c>
      <c r="L47" s="7">
        <v>34</v>
      </c>
      <c r="M47" s="7"/>
      <c r="N47">
        <f t="shared" si="0"/>
        <v>44.6</v>
      </c>
      <c r="O47" s="6">
        <f t="shared" si="2"/>
        <v>374.40406400000001</v>
      </c>
      <c r="P47" s="6">
        <v>375.63406400000002</v>
      </c>
      <c r="Q47" s="20"/>
    </row>
    <row r="48" spans="1:17" x14ac:dyDescent="0.25">
      <c r="A48">
        <v>44</v>
      </c>
      <c r="B48" t="s">
        <v>7</v>
      </c>
      <c r="C48">
        <v>0</v>
      </c>
      <c r="D48" t="s">
        <v>10</v>
      </c>
      <c r="E48">
        <v>376.196686</v>
      </c>
      <c r="J48" s="2">
        <v>35</v>
      </c>
      <c r="K48" s="3">
        <v>1.3</v>
      </c>
      <c r="L48" s="7">
        <v>35</v>
      </c>
      <c r="M48" s="7"/>
      <c r="N48">
        <f t="shared" si="0"/>
        <v>45.6</v>
      </c>
      <c r="O48" s="6">
        <f t="shared" si="2"/>
        <v>374.33406400000001</v>
      </c>
      <c r="P48" s="6">
        <v>375.63406400000002</v>
      </c>
      <c r="Q48" s="20"/>
    </row>
    <row r="49" spans="1:17" x14ac:dyDescent="0.25">
      <c r="A49">
        <v>45</v>
      </c>
      <c r="B49" t="s">
        <v>7</v>
      </c>
      <c r="C49">
        <v>0</v>
      </c>
      <c r="D49" t="s">
        <v>10</v>
      </c>
      <c r="E49">
        <v>376.196686</v>
      </c>
      <c r="J49" s="2">
        <v>36</v>
      </c>
      <c r="K49" s="3">
        <v>1.1200000000000001</v>
      </c>
      <c r="L49" s="7">
        <v>36</v>
      </c>
      <c r="M49" s="7"/>
      <c r="N49">
        <f t="shared" si="0"/>
        <v>46.6</v>
      </c>
      <c r="O49" s="6">
        <f t="shared" si="2"/>
        <v>374.51406400000002</v>
      </c>
      <c r="P49" s="6">
        <v>375.63406400000002</v>
      </c>
      <c r="Q49" s="20"/>
    </row>
    <row r="50" spans="1:17" x14ac:dyDescent="0.25">
      <c r="A50">
        <v>46</v>
      </c>
      <c r="B50" t="s">
        <v>7</v>
      </c>
      <c r="C50">
        <v>0</v>
      </c>
      <c r="D50" t="s">
        <v>10</v>
      </c>
      <c r="E50">
        <v>376.196686</v>
      </c>
      <c r="J50" s="2">
        <v>37</v>
      </c>
      <c r="K50" s="3">
        <v>0.93</v>
      </c>
      <c r="L50" s="7">
        <v>37</v>
      </c>
      <c r="M50" s="7"/>
      <c r="N50">
        <f t="shared" si="0"/>
        <v>47.6</v>
      </c>
      <c r="O50" s="6">
        <f t="shared" si="2"/>
        <v>374.70406400000002</v>
      </c>
      <c r="P50" s="6">
        <v>375.63406400000002</v>
      </c>
      <c r="Q50" s="20"/>
    </row>
    <row r="51" spans="1:17" x14ac:dyDescent="0.25">
      <c r="A51">
        <v>47</v>
      </c>
      <c r="B51" t="s">
        <v>7</v>
      </c>
      <c r="C51">
        <v>0</v>
      </c>
      <c r="D51" t="s">
        <v>10</v>
      </c>
      <c r="E51">
        <v>376.196686</v>
      </c>
      <c r="J51" s="2">
        <v>38</v>
      </c>
      <c r="K51" s="3">
        <v>0.56000000000000005</v>
      </c>
      <c r="L51" s="7">
        <v>38</v>
      </c>
      <c r="M51" s="7"/>
      <c r="N51">
        <f t="shared" si="0"/>
        <v>48.6</v>
      </c>
      <c r="O51" s="6">
        <f t="shared" si="2"/>
        <v>375.07406400000002</v>
      </c>
      <c r="P51" s="6">
        <v>375.63406400000002</v>
      </c>
      <c r="Q51" s="20"/>
    </row>
    <row r="52" spans="1:17" x14ac:dyDescent="0.25">
      <c r="A52">
        <v>48</v>
      </c>
      <c r="B52" t="s">
        <v>7</v>
      </c>
      <c r="C52">
        <v>0</v>
      </c>
      <c r="D52" t="s">
        <v>10</v>
      </c>
      <c r="E52">
        <v>376.196686</v>
      </c>
      <c r="J52" s="2">
        <v>39</v>
      </c>
      <c r="K52" s="3">
        <v>0.52</v>
      </c>
      <c r="L52" s="7">
        <v>39</v>
      </c>
      <c r="M52" s="7"/>
      <c r="N52">
        <f t="shared" si="0"/>
        <v>49.6</v>
      </c>
      <c r="O52" s="6">
        <f t="shared" si="2"/>
        <v>375.11406400000004</v>
      </c>
      <c r="P52" s="6">
        <v>375.63406400000002</v>
      </c>
      <c r="Q52" s="20"/>
    </row>
    <row r="53" spans="1:17" x14ac:dyDescent="0.25">
      <c r="A53">
        <v>49</v>
      </c>
      <c r="B53" t="s">
        <v>7</v>
      </c>
      <c r="C53">
        <v>0</v>
      </c>
      <c r="D53" t="s">
        <v>10</v>
      </c>
      <c r="E53">
        <v>377.40631100000002</v>
      </c>
      <c r="J53" s="2">
        <v>40</v>
      </c>
      <c r="K53" s="3">
        <v>0.5</v>
      </c>
      <c r="L53" s="7">
        <v>40</v>
      </c>
      <c r="M53" s="7"/>
      <c r="N53">
        <f t="shared" si="0"/>
        <v>50.6</v>
      </c>
      <c r="O53" s="6">
        <f t="shared" ref="O53:O55" si="3">$I$57-K53</f>
        <v>375.13406400000002</v>
      </c>
      <c r="P53" s="6">
        <v>375.63406400000002</v>
      </c>
      <c r="Q53" s="20"/>
    </row>
    <row r="54" spans="1:17" x14ac:dyDescent="0.25">
      <c r="A54">
        <v>50</v>
      </c>
      <c r="B54" t="s">
        <v>7</v>
      </c>
      <c r="C54">
        <v>0</v>
      </c>
      <c r="D54" t="s">
        <v>10</v>
      </c>
      <c r="E54">
        <v>378.16290300000003</v>
      </c>
      <c r="J54" s="2">
        <v>41</v>
      </c>
      <c r="K54" s="3">
        <v>0.34</v>
      </c>
      <c r="L54" s="7">
        <v>41</v>
      </c>
      <c r="M54" s="7"/>
      <c r="N54">
        <f t="shared" si="0"/>
        <v>51.6</v>
      </c>
      <c r="O54" s="6">
        <f t="shared" si="3"/>
        <v>375.29406400000005</v>
      </c>
      <c r="P54" s="6">
        <v>375.63406400000002</v>
      </c>
      <c r="Q54" s="20"/>
    </row>
    <row r="55" spans="1:17" x14ac:dyDescent="0.25">
      <c r="A55">
        <v>51</v>
      </c>
      <c r="B55" t="s">
        <v>7</v>
      </c>
      <c r="C55">
        <v>0</v>
      </c>
      <c r="D55" t="s">
        <v>10</v>
      </c>
      <c r="E55">
        <v>378.16290300000003</v>
      </c>
      <c r="J55" s="2">
        <v>42</v>
      </c>
      <c r="K55" s="3">
        <v>0.37</v>
      </c>
      <c r="L55" s="7">
        <v>42</v>
      </c>
      <c r="M55" s="7"/>
      <c r="N55">
        <f t="shared" si="0"/>
        <v>52.6</v>
      </c>
      <c r="O55" s="6">
        <f t="shared" si="3"/>
        <v>375.26406400000002</v>
      </c>
      <c r="P55" s="6">
        <v>375.63406400000002</v>
      </c>
      <c r="Q55" s="20"/>
    </row>
    <row r="56" spans="1:17" x14ac:dyDescent="0.25">
      <c r="A56">
        <v>52</v>
      </c>
      <c r="B56" t="s">
        <v>7</v>
      </c>
      <c r="C56">
        <v>0</v>
      </c>
      <c r="D56" t="s">
        <v>10</v>
      </c>
      <c r="E56">
        <v>378.16290300000003</v>
      </c>
      <c r="J56" s="4">
        <v>42.37</v>
      </c>
      <c r="K56" s="5">
        <v>0</v>
      </c>
      <c r="L56" s="4">
        <v>42.37</v>
      </c>
      <c r="M56" s="4"/>
      <c r="N56" s="21">
        <f t="shared" si="0"/>
        <v>52.97</v>
      </c>
      <c r="O56" s="6">
        <f>$I$57-K56</f>
        <v>375.63406400000002</v>
      </c>
      <c r="P56" s="6">
        <v>375.63406400000002</v>
      </c>
      <c r="Q56" s="20"/>
    </row>
    <row r="57" spans="1:17" x14ac:dyDescent="0.25">
      <c r="A57">
        <v>53</v>
      </c>
      <c r="B57" t="s">
        <v>7</v>
      </c>
      <c r="C57">
        <v>0</v>
      </c>
      <c r="D57" t="s">
        <v>10</v>
      </c>
      <c r="E57">
        <v>378.16290300000003</v>
      </c>
      <c r="F57" s="1">
        <v>722080.89950099995</v>
      </c>
      <c r="G57" s="1">
        <v>921155.71473500005</v>
      </c>
      <c r="H57" s="1">
        <f t="shared" si="1"/>
        <v>43.19420715594557</v>
      </c>
      <c r="I57">
        <v>375.63406400000002</v>
      </c>
      <c r="J57">
        <v>42.963095126508023</v>
      </c>
      <c r="L57">
        <v>42.963095126508023</v>
      </c>
      <c r="N57" s="22">
        <f t="shared" si="0"/>
        <v>53.563095126508024</v>
      </c>
      <c r="O57">
        <v>375.63406400000002</v>
      </c>
      <c r="P57" s="6"/>
      <c r="Q57" s="20"/>
    </row>
    <row r="58" spans="1:17" x14ac:dyDescent="0.25">
      <c r="F58">
        <v>722080.38101999997</v>
      </c>
      <c r="G58">
        <v>921154.85964599997</v>
      </c>
      <c r="H58">
        <f t="shared" si="1"/>
        <v>44.194207028421822</v>
      </c>
      <c r="I58">
        <v>376.196686</v>
      </c>
      <c r="J58">
        <f>J57+1</f>
        <v>43.963095126508023</v>
      </c>
      <c r="L58">
        <f>L57+1</f>
        <v>43.963095126508023</v>
      </c>
      <c r="N58">
        <f t="shared" si="0"/>
        <v>54.563095126508024</v>
      </c>
      <c r="O58">
        <v>376.196686</v>
      </c>
      <c r="Q58" s="20"/>
    </row>
    <row r="59" spans="1:17" x14ac:dyDescent="0.25">
      <c r="F59">
        <v>722079.86253899999</v>
      </c>
      <c r="G59">
        <v>921154.00455700001</v>
      </c>
      <c r="H59">
        <f t="shared" si="1"/>
        <v>45.194206900808204</v>
      </c>
      <c r="I59">
        <v>376.196686</v>
      </c>
      <c r="J59">
        <f t="shared" ref="J59:L68" si="4">J58+1</f>
        <v>44.963095126508023</v>
      </c>
      <c r="L59">
        <f t="shared" si="4"/>
        <v>44.963095126508023</v>
      </c>
      <c r="N59">
        <f t="shared" si="0"/>
        <v>55.563095126508024</v>
      </c>
      <c r="O59">
        <v>376.196686</v>
      </c>
      <c r="Q59" s="20"/>
    </row>
    <row r="60" spans="1:17" x14ac:dyDescent="0.25">
      <c r="F60">
        <v>722079.34405900002</v>
      </c>
      <c r="G60">
        <v>921153.14946700004</v>
      </c>
      <c r="H60">
        <f t="shared" si="1"/>
        <v>46.19420710984145</v>
      </c>
      <c r="I60">
        <v>376.196686</v>
      </c>
      <c r="J60">
        <f t="shared" si="4"/>
        <v>45.963095126508023</v>
      </c>
      <c r="L60">
        <f t="shared" si="4"/>
        <v>45.963095126508023</v>
      </c>
      <c r="N60">
        <f t="shared" si="0"/>
        <v>56.563095126508024</v>
      </c>
      <c r="O60">
        <v>376.196686</v>
      </c>
      <c r="Q60" s="20"/>
    </row>
    <row r="61" spans="1:17" x14ac:dyDescent="0.25">
      <c r="F61">
        <v>722078.82557800005</v>
      </c>
      <c r="G61">
        <v>921152.29437799996</v>
      </c>
      <c r="H61">
        <f t="shared" si="1"/>
        <v>47.194206982344333</v>
      </c>
      <c r="I61">
        <v>376.196686</v>
      </c>
      <c r="J61">
        <f t="shared" si="4"/>
        <v>46.963095126508023</v>
      </c>
      <c r="L61">
        <f t="shared" si="4"/>
        <v>46.963095126508023</v>
      </c>
      <c r="N61">
        <f t="shared" si="0"/>
        <v>57.563095126508024</v>
      </c>
      <c r="O61">
        <v>376.196686</v>
      </c>
      <c r="Q61" s="20"/>
    </row>
    <row r="62" spans="1:17" x14ac:dyDescent="0.25">
      <c r="F62">
        <v>722078.30709699995</v>
      </c>
      <c r="G62">
        <v>921151.439289</v>
      </c>
      <c r="H62">
        <f t="shared" si="1"/>
        <v>48.194206854816009</v>
      </c>
      <c r="I62">
        <v>376.196686</v>
      </c>
      <c r="J62">
        <f t="shared" si="4"/>
        <v>47.963095126508023</v>
      </c>
      <c r="L62">
        <f t="shared" si="4"/>
        <v>47.963095126508023</v>
      </c>
      <c r="N62">
        <f t="shared" si="0"/>
        <v>58.563095126508024</v>
      </c>
      <c r="O62">
        <v>376.196686</v>
      </c>
      <c r="Q62" s="20"/>
    </row>
    <row r="63" spans="1:17" x14ac:dyDescent="0.25">
      <c r="F63">
        <v>722077.78861599998</v>
      </c>
      <c r="G63">
        <v>921150.58420000004</v>
      </c>
      <c r="H63">
        <f t="shared" si="1"/>
        <v>49.194206727234814</v>
      </c>
      <c r="I63">
        <v>376.196686</v>
      </c>
      <c r="J63">
        <f t="shared" si="4"/>
        <v>48.963095126508023</v>
      </c>
      <c r="L63">
        <f t="shared" si="4"/>
        <v>48.963095126508023</v>
      </c>
      <c r="N63">
        <f t="shared" si="0"/>
        <v>59.563095126508024</v>
      </c>
      <c r="O63">
        <v>376.196686</v>
      </c>
      <c r="Q63" s="20"/>
    </row>
    <row r="64" spans="1:17" x14ac:dyDescent="0.25">
      <c r="F64">
        <v>722077.27013600001</v>
      </c>
      <c r="G64">
        <v>921149.72910999996</v>
      </c>
      <c r="H64">
        <f t="shared" si="1"/>
        <v>50.194206936395886</v>
      </c>
      <c r="I64">
        <v>377.40631100000002</v>
      </c>
      <c r="J64">
        <f t="shared" si="4"/>
        <v>49.963095126508023</v>
      </c>
      <c r="L64">
        <f t="shared" si="4"/>
        <v>49.963095126508023</v>
      </c>
      <c r="N64">
        <f t="shared" si="0"/>
        <v>60.563095126508024</v>
      </c>
      <c r="O64">
        <v>377.40631100000002</v>
      </c>
      <c r="Q64" s="20"/>
    </row>
    <row r="65" spans="6:34" x14ac:dyDescent="0.25">
      <c r="F65">
        <v>722076.75165500003</v>
      </c>
      <c r="G65">
        <v>921148.874021</v>
      </c>
      <c r="H65">
        <f t="shared" si="1"/>
        <v>51.194206808827872</v>
      </c>
      <c r="I65">
        <v>378.16290300000003</v>
      </c>
      <c r="J65">
        <f t="shared" si="4"/>
        <v>50.963095126508023</v>
      </c>
      <c r="L65">
        <f t="shared" si="4"/>
        <v>50.963095126508023</v>
      </c>
      <c r="N65">
        <f t="shared" si="0"/>
        <v>61.563095126508024</v>
      </c>
      <c r="O65">
        <v>378.16290300000003</v>
      </c>
      <c r="Q65" s="20"/>
    </row>
    <row r="66" spans="6:34" x14ac:dyDescent="0.25">
      <c r="F66">
        <v>722076.23317400005</v>
      </c>
      <c r="G66">
        <v>921148.01893200004</v>
      </c>
      <c r="H66">
        <f t="shared" si="1"/>
        <v>52.194206681266124</v>
      </c>
      <c r="I66">
        <v>378.16290300000003</v>
      </c>
      <c r="J66">
        <f t="shared" si="4"/>
        <v>51.963095126508023</v>
      </c>
      <c r="L66">
        <f t="shared" si="4"/>
        <v>51.963095126508023</v>
      </c>
      <c r="N66">
        <f t="shared" si="0"/>
        <v>62.563095126508024</v>
      </c>
      <c r="O66">
        <v>378.16290300000003</v>
      </c>
      <c r="Q66" s="20"/>
    </row>
    <row r="67" spans="6:34" x14ac:dyDescent="0.25">
      <c r="F67">
        <v>722075.71469299996</v>
      </c>
      <c r="G67">
        <v>921147.16384199995</v>
      </c>
      <c r="H67">
        <f t="shared" si="1"/>
        <v>53.194207408974755</v>
      </c>
      <c r="I67">
        <v>378.16290300000003</v>
      </c>
      <c r="J67">
        <f t="shared" si="4"/>
        <v>52.963095126508023</v>
      </c>
      <c r="L67">
        <f t="shared" si="4"/>
        <v>52.963095126508023</v>
      </c>
      <c r="N67">
        <f t="shared" ref="N67:N68" si="5">L67+10.6</f>
        <v>63.563095126508024</v>
      </c>
      <c r="O67">
        <v>378.16290300000003</v>
      </c>
      <c r="Q67" s="20"/>
    </row>
    <row r="68" spans="6:34" x14ac:dyDescent="0.25">
      <c r="F68">
        <v>722075.19621299999</v>
      </c>
      <c r="G68">
        <v>921146.30875299999</v>
      </c>
      <c r="H68">
        <f t="shared" si="1"/>
        <v>54.194206762953804</v>
      </c>
      <c r="I68">
        <v>378.16290300000003</v>
      </c>
      <c r="J68">
        <f t="shared" si="4"/>
        <v>53.963095126508023</v>
      </c>
      <c r="L68">
        <f t="shared" si="4"/>
        <v>53.963095126508023</v>
      </c>
      <c r="N68">
        <f t="shared" si="5"/>
        <v>64.563095126508017</v>
      </c>
      <c r="O68">
        <v>378.16290300000003</v>
      </c>
      <c r="Q68" s="20"/>
    </row>
    <row r="69" spans="6:34" x14ac:dyDescent="0.25">
      <c r="Q69" s="20">
        <v>373.93149900000003</v>
      </c>
    </row>
    <row r="71" spans="6:34" x14ac:dyDescent="0.25">
      <c r="U71" s="8" t="s">
        <v>15</v>
      </c>
      <c r="V71" s="14"/>
    </row>
    <row r="72" spans="6:34" x14ac:dyDescent="0.25">
      <c r="U72" s="9" t="s">
        <v>16</v>
      </c>
      <c r="V72" s="15">
        <v>0.44930555555555557</v>
      </c>
    </row>
    <row r="73" spans="6:34" x14ac:dyDescent="0.25">
      <c r="U73" s="11" t="s">
        <v>17</v>
      </c>
      <c r="V73" s="16">
        <v>1.7025650000000001</v>
      </c>
    </row>
    <row r="75" spans="6:34" ht="45" x14ac:dyDescent="0.25">
      <c r="U75" s="17" t="s">
        <v>53</v>
      </c>
      <c r="V75" s="20">
        <f>V76-V73</f>
        <v>373.93149900000003</v>
      </c>
      <c r="W75" s="6"/>
      <c r="AD75" s="31"/>
    </row>
    <row r="76" spans="6:34" ht="36" customHeight="1" x14ac:dyDescent="0.25">
      <c r="U76" s="17" t="s">
        <v>19</v>
      </c>
      <c r="V76" s="20">
        <v>375.63406400000002</v>
      </c>
      <c r="W76" s="6"/>
      <c r="AD76" s="32"/>
      <c r="AE76" s="27" t="s">
        <v>28</v>
      </c>
      <c r="AF76" s="23">
        <v>9.8000000000000004E-2</v>
      </c>
      <c r="AG76">
        <f>SQRT(AF76)</f>
        <v>0.31304951684997057</v>
      </c>
    </row>
    <row r="77" spans="6:34" x14ac:dyDescent="0.25">
      <c r="U77" s="18" t="s">
        <v>18</v>
      </c>
      <c r="V77" s="53">
        <v>0.70322580645161314</v>
      </c>
      <c r="AD77" s="33"/>
      <c r="AE77" s="27" t="s">
        <v>29</v>
      </c>
      <c r="AF77" s="28" t="e">
        <f>#REF!</f>
        <v>#REF!</v>
      </c>
      <c r="AH77" t="s">
        <v>37</v>
      </c>
    </row>
    <row r="78" spans="6:34" x14ac:dyDescent="0.25">
      <c r="U78" s="26" t="s">
        <v>26</v>
      </c>
      <c r="V78" s="36">
        <v>0.8</v>
      </c>
      <c r="AD78" s="33"/>
      <c r="AE78" s="27" t="s">
        <v>30</v>
      </c>
      <c r="AF78" s="23">
        <f>_xll.WettedPerimeter(N2:N68,O2:O68,P13)</f>
        <v>33.272680821451786</v>
      </c>
      <c r="AH78" t="e">
        <f>AF77/AF78</f>
        <v>#REF!</v>
      </c>
    </row>
    <row r="79" spans="6:34" ht="30" customHeight="1" x14ac:dyDescent="0.25">
      <c r="AD79" s="33"/>
      <c r="AE79" s="27" t="s">
        <v>31</v>
      </c>
      <c r="AF79" s="23">
        <v>0.01</v>
      </c>
      <c r="AG79" t="e">
        <f>(AF77/AF78)^2/3</f>
        <v>#REF!</v>
      </c>
      <c r="AH79">
        <v>0.64760459932251879</v>
      </c>
    </row>
    <row r="80" spans="6:34" x14ac:dyDescent="0.25">
      <c r="AE80" s="29" t="s">
        <v>33</v>
      </c>
      <c r="AF80" t="e">
        <f>((AF77/AF78)^2/3)*(AF76^1/2)/AF79</f>
        <v>#REF!</v>
      </c>
    </row>
    <row r="81" spans="31:32" x14ac:dyDescent="0.25">
      <c r="AE81" s="29" t="s">
        <v>36</v>
      </c>
      <c r="AF81" t="e">
        <f>AF80*#REF!</f>
        <v>#REF!</v>
      </c>
    </row>
    <row r="84" spans="31:32" x14ac:dyDescent="0.25">
      <c r="AF84">
        <v>32.679585694943761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opLeftCell="F7" zoomScale="55" zoomScaleNormal="55" workbookViewId="0">
      <selection activeCell="Q44" sqref="Q44"/>
    </sheetView>
  </sheetViews>
  <sheetFormatPr defaultRowHeight="15" x14ac:dyDescent="0.25"/>
  <cols>
    <col min="1" max="1" width="11.85546875" customWidth="1"/>
    <col min="2" max="2" width="13.5703125" customWidth="1"/>
    <col min="3" max="3" width="14.140625" customWidth="1"/>
    <col min="4" max="4" width="18.28515625" customWidth="1"/>
    <col min="5" max="5" width="15.5703125" customWidth="1"/>
    <col min="6" max="6" width="18.5703125" bestFit="1" customWidth="1"/>
    <col min="7" max="7" width="21" bestFit="1" customWidth="1"/>
    <col min="8" max="8" width="19.140625" customWidth="1"/>
    <col min="9" max="9" width="21" bestFit="1" customWidth="1"/>
    <col min="10" max="10" width="21" customWidth="1"/>
    <col min="11" max="11" width="15.7109375" customWidth="1"/>
    <col min="12" max="13" width="16.42578125" bestFit="1" customWidth="1"/>
  </cols>
  <sheetData>
    <row r="1" spans="1:13" ht="60" x14ac:dyDescent="0.25">
      <c r="A1" s="24" t="s">
        <v>44</v>
      </c>
      <c r="B1" s="24" t="s">
        <v>45</v>
      </c>
      <c r="C1" s="24" t="s">
        <v>46</v>
      </c>
      <c r="D1" s="24" t="s">
        <v>47</v>
      </c>
      <c r="E1" s="24" t="s">
        <v>48</v>
      </c>
      <c r="F1" s="24" t="s">
        <v>49</v>
      </c>
      <c r="G1" s="24" t="s">
        <v>50</v>
      </c>
      <c r="H1" s="24" t="s">
        <v>51</v>
      </c>
      <c r="I1" s="24" t="s">
        <v>52</v>
      </c>
      <c r="J1" s="61" t="s">
        <v>951</v>
      </c>
      <c r="K1" s="61" t="s">
        <v>948</v>
      </c>
      <c r="L1" s="61" t="s">
        <v>949</v>
      </c>
      <c r="M1" s="61" t="s">
        <v>950</v>
      </c>
    </row>
    <row r="2" spans="1:13" ht="15" customHeight="1" x14ac:dyDescent="0.25">
      <c r="A2" s="54">
        <f>'[1]2020-01'!$B$1</f>
        <v>43865</v>
      </c>
      <c r="B2" s="55">
        <f>'[1]2020-01'!$E$2</f>
        <v>0.45138888888888884</v>
      </c>
      <c r="C2" s="56">
        <f>Waterlevel202001</f>
        <v>1.559315</v>
      </c>
      <c r="D2" s="56">
        <f>373.931499+C2</f>
        <v>375.490814</v>
      </c>
      <c r="E2" s="57">
        <v>15.410500000000001</v>
      </c>
      <c r="F2" s="57">
        <v>30.763486145564585</v>
      </c>
      <c r="G2" s="57">
        <f>E2/F2</f>
        <v>0.50093477465725567</v>
      </c>
      <c r="H2" s="57">
        <f>G2^(2/3)</f>
        <v>0.63074544201252603</v>
      </c>
      <c r="I2" s="57">
        <v>9.5262499999999992</v>
      </c>
      <c r="J2" s="57">
        <f xml:space="preserve"> (57.518*H2)- 26.837</f>
        <v>9.4422163336764733</v>
      </c>
      <c r="K2" s="18">
        <f>(39.413*LN(H2)) + 27.618</f>
        <v>9.4544039513359976</v>
      </c>
      <c r="L2" s="63">
        <f>(47.04*D2)-17654</f>
        <v>9.0878905600002327</v>
      </c>
      <c r="M2" s="63">
        <f>(17667*LN(D2)) - 104722</f>
        <v>12.110210905288113</v>
      </c>
    </row>
    <row r="3" spans="1:13" ht="15" customHeight="1" x14ac:dyDescent="0.25">
      <c r="A3" s="54">
        <f>'[1]2020-02'!$B$1</f>
        <v>43865</v>
      </c>
      <c r="B3" s="55">
        <f>'[1]2020-02'!$E$2</f>
        <v>0.4604166666666667</v>
      </c>
      <c r="C3" s="56">
        <f>Waterlevel202002</f>
        <v>1.559315</v>
      </c>
      <c r="D3" s="56">
        <f t="shared" ref="D3:D5" si="0">373.931499+C3</f>
        <v>375.490814</v>
      </c>
      <c r="E3" s="57">
        <v>15.230499999999999</v>
      </c>
      <c r="F3" s="57">
        <v>30.76775947485006</v>
      </c>
      <c r="G3" s="57">
        <f t="shared" ref="G3:G5" si="1">E3/F3</f>
        <v>0.495014920161788</v>
      </c>
      <c r="H3" s="57">
        <f t="shared" ref="H3:H5" si="2">G3^(2/3)</f>
        <v>0.62576633140316262</v>
      </c>
      <c r="I3" s="57">
        <v>9.0807500000000001</v>
      </c>
      <c r="J3" s="57">
        <f t="shared" ref="J3:J5" si="3" xml:space="preserve"> (57.518*H3)- 26.837</f>
        <v>9.1558278496471068</v>
      </c>
      <c r="K3" s="18">
        <f t="shared" ref="K3:K5" si="4">(39.413*LN(H3)) + 27.618</f>
        <v>9.14204282942055</v>
      </c>
      <c r="L3" s="63">
        <f>(47.04*D3)-17654</f>
        <v>9.0878905600002327</v>
      </c>
      <c r="M3" s="63">
        <f t="shared" ref="M3:M5" si="5">(17667*LN(D3)) - 104722</f>
        <v>12.110210905288113</v>
      </c>
    </row>
    <row r="4" spans="1:13" x14ac:dyDescent="0.25">
      <c r="A4" s="54">
        <f>'[1]2020-03'!$B$1</f>
        <v>43872</v>
      </c>
      <c r="B4" s="55">
        <f>'[1]2020-03'!$E$2</f>
        <v>0.45104166666666667</v>
      </c>
      <c r="C4" s="56">
        <f>Waterlevel202003</f>
        <v>1.7025650000000001</v>
      </c>
      <c r="D4" s="56">
        <f t="shared" si="0"/>
        <v>375.63406399999997</v>
      </c>
      <c r="E4" s="57">
        <v>21.163450000000001</v>
      </c>
      <c r="F4" s="57">
        <v>32.679585694943768</v>
      </c>
      <c r="G4" s="57">
        <f t="shared" si="1"/>
        <v>0.64760459932251957</v>
      </c>
      <c r="H4" s="57">
        <f t="shared" si="2"/>
        <v>0.74852552806961026</v>
      </c>
      <c r="I4" s="57">
        <v>16.330499999999997</v>
      </c>
      <c r="J4" s="57">
        <f t="shared" si="3"/>
        <v>16.216691323507842</v>
      </c>
      <c r="K4" s="18">
        <f t="shared" si="4"/>
        <v>16.202025729764458</v>
      </c>
      <c r="L4" s="63">
        <f>(47.04*D4)-17654</f>
        <v>15.826370559996576</v>
      </c>
      <c r="M4" s="63">
        <f t="shared" si="5"/>
        <v>18.84889805255807</v>
      </c>
    </row>
    <row r="5" spans="1:13" x14ac:dyDescent="0.25">
      <c r="A5" s="54">
        <f>'[1]2020-04'!$B$1</f>
        <v>43872</v>
      </c>
      <c r="B5" s="55">
        <f>'[1]2020-04'!$E$2</f>
        <v>0.46493055555555551</v>
      </c>
      <c r="C5" s="56">
        <f>Waterlevel202004</f>
        <v>1.7025650000000001</v>
      </c>
      <c r="D5" s="56">
        <f t="shared" si="0"/>
        <v>375.63406399999997</v>
      </c>
      <c r="E5" s="57">
        <v>20.943449999999999</v>
      </c>
      <c r="F5" s="57">
        <v>32.726232106208244</v>
      </c>
      <c r="G5" s="57">
        <f t="shared" si="1"/>
        <v>0.63995909862250766</v>
      </c>
      <c r="H5" s="57">
        <f t="shared" si="2"/>
        <v>0.74262257181150371</v>
      </c>
      <c r="I5" s="57">
        <v>15.753499999999999</v>
      </c>
      <c r="J5" s="57">
        <f t="shared" si="3"/>
        <v>15.87716508545407</v>
      </c>
      <c r="K5" s="18">
        <f t="shared" si="4"/>
        <v>15.88997834783642</v>
      </c>
      <c r="L5" s="63">
        <f>(47.04*D5)-17654</f>
        <v>15.826370559996576</v>
      </c>
      <c r="M5" s="63">
        <f t="shared" si="5"/>
        <v>18.84889805255807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889"/>
  <sheetViews>
    <sheetView tabSelected="1" zoomScale="40" zoomScaleNormal="40" workbookViewId="0">
      <selection activeCell="BS55" sqref="BS55"/>
    </sheetView>
  </sheetViews>
  <sheetFormatPr defaultRowHeight="15" x14ac:dyDescent="0.25"/>
  <cols>
    <col min="1" max="1" width="22.85546875" customWidth="1"/>
    <col min="2" max="2" width="21.85546875" customWidth="1"/>
    <col min="4" max="4" width="16" customWidth="1"/>
    <col min="5" max="5" width="21" customWidth="1"/>
    <col min="6" max="6" width="19.28515625" customWidth="1"/>
    <col min="7" max="7" width="15.5703125" customWidth="1"/>
    <col min="8" max="8" width="9.7109375" bestFit="1" customWidth="1"/>
    <col min="9" max="9" width="17.5703125" customWidth="1"/>
    <col min="10" max="10" width="28.7109375" customWidth="1"/>
    <col min="11" max="11" width="18.7109375" customWidth="1"/>
    <col min="12" max="12" width="21" bestFit="1" customWidth="1"/>
  </cols>
  <sheetData>
    <row r="1" spans="1:84" ht="60.75" thickBot="1" x14ac:dyDescent="0.75">
      <c r="A1" s="58" t="s">
        <v>54</v>
      </c>
      <c r="B1" s="25" t="s">
        <v>55</v>
      </c>
      <c r="C1" s="25" t="s">
        <v>56</v>
      </c>
      <c r="D1" s="60" t="s">
        <v>47</v>
      </c>
      <c r="E1" s="60" t="s">
        <v>21</v>
      </c>
      <c r="F1" s="60" t="s">
        <v>32</v>
      </c>
      <c r="G1" s="60" t="s">
        <v>57</v>
      </c>
      <c r="H1" s="60" t="s">
        <v>51</v>
      </c>
      <c r="I1" s="61" t="s">
        <v>946</v>
      </c>
      <c r="J1" s="61" t="s">
        <v>947</v>
      </c>
      <c r="K1" s="61" t="s">
        <v>952</v>
      </c>
      <c r="L1" s="61" t="s">
        <v>953</v>
      </c>
      <c r="P1" t="s">
        <v>13</v>
      </c>
      <c r="Q1" t="s">
        <v>14</v>
      </c>
      <c r="T1" s="91" t="s">
        <v>956</v>
      </c>
      <c r="U1" s="92"/>
      <c r="V1" s="92"/>
      <c r="W1" s="92"/>
      <c r="X1" s="92"/>
      <c r="Y1" s="92"/>
      <c r="Z1" s="92"/>
      <c r="AA1" s="92"/>
      <c r="AB1" s="92"/>
      <c r="AC1" s="92"/>
      <c r="AD1" s="92"/>
      <c r="AE1" s="92"/>
      <c r="AF1" s="92"/>
      <c r="AG1" s="92"/>
      <c r="AH1" s="93"/>
      <c r="AI1" s="69"/>
      <c r="AJ1" s="88" t="s">
        <v>955</v>
      </c>
      <c r="AK1" s="89"/>
      <c r="AL1" s="89"/>
      <c r="AM1" s="89"/>
      <c r="AN1" s="89"/>
      <c r="AO1" s="89"/>
      <c r="AP1" s="89"/>
      <c r="AQ1" s="89"/>
      <c r="AR1" s="89"/>
      <c r="AS1" s="89"/>
      <c r="AT1" s="89"/>
      <c r="AU1" s="89"/>
      <c r="AV1" s="89"/>
      <c r="AW1" s="89"/>
      <c r="AX1" s="89"/>
      <c r="AY1" s="90"/>
      <c r="BA1" s="88" t="s">
        <v>954</v>
      </c>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90"/>
    </row>
    <row r="2" spans="1:84" x14ac:dyDescent="0.25">
      <c r="A2" s="67" t="s">
        <v>58</v>
      </c>
      <c r="B2">
        <v>1.5354399999999999</v>
      </c>
      <c r="C2">
        <v>0</v>
      </c>
      <c r="D2" s="59">
        <f>373.931499+B2</f>
        <v>375.46693899999997</v>
      </c>
      <c r="E2" s="30">
        <f>_xll.ChannelArea($P$2:$P$68,$Q$2:$Q$68,D2)</f>
        <v>15.948662042967088</v>
      </c>
      <c r="F2" s="30">
        <f>_xll.WettedPerimeter($P$2:$P$68,$Q$2:$Q$68,D2)</f>
        <v>30.222846943438597</v>
      </c>
      <c r="G2" s="62">
        <f>E2/F2</f>
        <v>0.52770217421325871</v>
      </c>
      <c r="H2" s="62">
        <f>G2^(2/3)</f>
        <v>0.65301915762441842</v>
      </c>
      <c r="I2" s="62">
        <f xml:space="preserve"> (57.518*H2)- 26.837</f>
        <v>10.723355908241299</v>
      </c>
      <c r="J2" s="62">
        <f>(39.413*LN(H2)) + 27.618</f>
        <v>10.822196861874897</v>
      </c>
      <c r="K2" s="62">
        <f>(47.04*D2)-17654</f>
        <v>7.9648105599990231</v>
      </c>
      <c r="L2">
        <f>(17667*LN(D2)) - 104722</f>
        <v>10.986846445812262</v>
      </c>
      <c r="P2">
        <v>0</v>
      </c>
      <c r="Q2">
        <v>383.21176100000002</v>
      </c>
    </row>
    <row r="3" spans="1:84" x14ac:dyDescent="0.25">
      <c r="A3" s="67" t="s">
        <v>59</v>
      </c>
      <c r="B3">
        <v>1.559315</v>
      </c>
      <c r="C3">
        <v>0</v>
      </c>
      <c r="D3" s="20">
        <f t="shared" ref="D3:D66" si="0">373.931499+B3</f>
        <v>375.490814</v>
      </c>
      <c r="E3" s="30">
        <f>_xll.ChannelArea($P$2:$P$68,$Q$2:$Q$68,D3)</f>
        <v>16.668533227677866</v>
      </c>
      <c r="F3" s="30">
        <f>_xll.WettedPerimeter($P$2:$P$68,$Q$2:$Q$68,D3)</f>
        <v>30.568022232462962</v>
      </c>
      <c r="G3" s="62">
        <f t="shared" ref="G3:G66" si="1">E3/F3</f>
        <v>0.54529315311659365</v>
      </c>
      <c r="H3" s="62">
        <f t="shared" ref="H3:H66" si="2">G3^(2/3)</f>
        <v>0.66745198611811529</v>
      </c>
      <c r="I3" s="62">
        <f t="shared" ref="I3:I66" si="3" xml:space="preserve"> (57.518*H3)- 26.837</f>
        <v>11.553503337541759</v>
      </c>
      <c r="J3" s="62">
        <f t="shared" ref="J3:J66" si="4">(39.413*LN(H3)) + 27.618</f>
        <v>11.683804063470793</v>
      </c>
      <c r="K3" s="62">
        <f t="shared" ref="K3:K66" si="5">(47.04*D3)-17654</f>
        <v>9.0878905600002327</v>
      </c>
      <c r="L3">
        <f t="shared" ref="L3:L66" si="6">(17667*LN(D3)) - 104722</f>
        <v>12.110210905288113</v>
      </c>
      <c r="P3">
        <v>1</v>
      </c>
      <c r="Q3">
        <v>383.21176100000002</v>
      </c>
    </row>
    <row r="4" spans="1:84" x14ac:dyDescent="0.25">
      <c r="A4" s="67" t="s">
        <v>60</v>
      </c>
      <c r="B4">
        <v>1.4638150000000001</v>
      </c>
      <c r="C4">
        <v>0</v>
      </c>
      <c r="D4" s="20">
        <f t="shared" si="0"/>
        <v>375.39531399999998</v>
      </c>
      <c r="E4" s="30">
        <f>_xll.ChannelArea($P$2:$P$68,$Q$2:$Q$68,D4)</f>
        <v>13.835501302082211</v>
      </c>
      <c r="F4" s="30">
        <f>_xll.WettedPerimeter($P$2:$P$68,$Q$2:$Q$68,D4)</f>
        <v>29.187009810701035</v>
      </c>
      <c r="G4" s="62">
        <f t="shared" si="1"/>
        <v>0.47402941897150441</v>
      </c>
      <c r="H4" s="62">
        <f t="shared" si="2"/>
        <v>0.60795326753221623</v>
      </c>
      <c r="I4" s="62">
        <f t="shared" si="3"/>
        <v>8.1312560419180109</v>
      </c>
      <c r="J4" s="62">
        <f t="shared" si="4"/>
        <v>8.0038343098738274</v>
      </c>
      <c r="K4" s="62">
        <f t="shared" si="5"/>
        <v>4.5955705599990324</v>
      </c>
      <c r="L4">
        <f t="shared" si="6"/>
        <v>7.6163244258787017</v>
      </c>
      <c r="P4">
        <v>2</v>
      </c>
      <c r="Q4">
        <v>383.21176100000002</v>
      </c>
    </row>
    <row r="5" spans="1:84" x14ac:dyDescent="0.25">
      <c r="A5" s="67" t="s">
        <v>61</v>
      </c>
      <c r="B5">
        <v>1.48769</v>
      </c>
      <c r="C5">
        <v>0</v>
      </c>
      <c r="D5" s="20">
        <f t="shared" si="0"/>
        <v>375.41918899999996</v>
      </c>
      <c r="E5" s="30">
        <f>_xll.ChannelArea($P$2:$P$68,$Q$2:$Q$68,D5)</f>
        <v>14.532086667966897</v>
      </c>
      <c r="F5" s="30">
        <f>_xll.WettedPerimeter($P$2:$P$68,$Q$2:$Q$68,D5)</f>
        <v>29.556536292095231</v>
      </c>
      <c r="G5" s="62">
        <f t="shared" si="1"/>
        <v>0.49167082787888922</v>
      </c>
      <c r="H5" s="62">
        <f t="shared" si="2"/>
        <v>0.62294488972382922</v>
      </c>
      <c r="I5" s="62">
        <f t="shared" si="3"/>
        <v>8.9935441671352088</v>
      </c>
      <c r="J5" s="62">
        <f t="shared" si="4"/>
        <v>8.9639365254740078</v>
      </c>
      <c r="K5" s="62">
        <f t="shared" si="5"/>
        <v>5.718650559996604</v>
      </c>
      <c r="L5">
        <f t="shared" si="6"/>
        <v>8.739903215187951</v>
      </c>
      <c r="P5">
        <v>3</v>
      </c>
      <c r="Q5">
        <v>376.31845099999998</v>
      </c>
    </row>
    <row r="6" spans="1:84" x14ac:dyDescent="0.25">
      <c r="A6" s="67" t="s">
        <v>62</v>
      </c>
      <c r="B6">
        <v>1.48769</v>
      </c>
      <c r="C6">
        <v>0</v>
      </c>
      <c r="D6" s="20">
        <f t="shared" si="0"/>
        <v>375.41918899999996</v>
      </c>
      <c r="E6" s="30">
        <f>_xll.ChannelArea($P$2:$P$68,$Q$2:$Q$68,D6)</f>
        <v>14.532086667966897</v>
      </c>
      <c r="F6" s="30">
        <f>_xll.WettedPerimeter($P$2:$P$68,$Q$2:$Q$68,D6)</f>
        <v>29.556536292095231</v>
      </c>
      <c r="G6" s="62">
        <f t="shared" si="1"/>
        <v>0.49167082787888922</v>
      </c>
      <c r="H6" s="62">
        <f t="shared" si="2"/>
        <v>0.62294488972382922</v>
      </c>
      <c r="I6" s="62">
        <f t="shared" si="3"/>
        <v>8.9935441671352088</v>
      </c>
      <c r="J6" s="62">
        <f t="shared" si="4"/>
        <v>8.9639365254740078</v>
      </c>
      <c r="K6" s="62">
        <f t="shared" si="5"/>
        <v>5.718650559996604</v>
      </c>
      <c r="L6">
        <f t="shared" si="6"/>
        <v>8.739903215187951</v>
      </c>
      <c r="P6">
        <v>4</v>
      </c>
      <c r="Q6">
        <v>376.31845099999998</v>
      </c>
    </row>
    <row r="7" spans="1:84" x14ac:dyDescent="0.25">
      <c r="A7" s="67" t="s">
        <v>63</v>
      </c>
      <c r="B7">
        <v>1.511565</v>
      </c>
      <c r="C7">
        <v>0</v>
      </c>
      <c r="D7" s="20">
        <f t="shared" si="0"/>
        <v>375.44306399999999</v>
      </c>
      <c r="E7" s="30">
        <f>_xll.ChannelArea($P$2:$P$68,$Q$2:$Q$68,D7)</f>
        <v>15.236526749999086</v>
      </c>
      <c r="F7" s="30">
        <f>_xll.WettedPerimeter($P$2:$P$68,$Q$2:$Q$68,D7)</f>
        <v>29.889691617767316</v>
      </c>
      <c r="G7" s="62">
        <f t="shared" si="1"/>
        <v>0.50975857980890127</v>
      </c>
      <c r="H7" s="62">
        <f t="shared" si="2"/>
        <v>0.63813078434473269</v>
      </c>
      <c r="I7" s="62">
        <f t="shared" si="3"/>
        <v>9.8670064539403377</v>
      </c>
      <c r="J7" s="62">
        <f t="shared" si="4"/>
        <v>9.9132064386053287</v>
      </c>
      <c r="K7" s="62">
        <f t="shared" si="5"/>
        <v>6.8417305599978135</v>
      </c>
      <c r="L7">
        <f t="shared" si="6"/>
        <v>9.8634105521487072</v>
      </c>
      <c r="P7">
        <v>5</v>
      </c>
      <c r="Q7">
        <v>376.31845099999998</v>
      </c>
    </row>
    <row r="8" spans="1:84" x14ac:dyDescent="0.25">
      <c r="A8" s="67" t="s">
        <v>64</v>
      </c>
      <c r="B8">
        <v>1.511565</v>
      </c>
      <c r="C8">
        <v>0</v>
      </c>
      <c r="D8" s="20">
        <f t="shared" si="0"/>
        <v>375.44306399999999</v>
      </c>
      <c r="E8" s="30">
        <f>_xll.ChannelArea($P$2:$P$68,$Q$2:$Q$68,D8)</f>
        <v>15.236526749999086</v>
      </c>
      <c r="F8" s="30">
        <f>_xll.WettedPerimeter($P$2:$P$68,$Q$2:$Q$68,D8)</f>
        <v>29.889691617767316</v>
      </c>
      <c r="G8" s="62">
        <f t="shared" si="1"/>
        <v>0.50975857980890127</v>
      </c>
      <c r="H8" s="62">
        <f t="shared" si="2"/>
        <v>0.63813078434473269</v>
      </c>
      <c r="I8" s="62">
        <f t="shared" si="3"/>
        <v>9.8670064539403377</v>
      </c>
      <c r="J8" s="62">
        <f t="shared" si="4"/>
        <v>9.9132064386053287</v>
      </c>
      <c r="K8" s="62">
        <f t="shared" si="5"/>
        <v>6.8417305599978135</v>
      </c>
      <c r="L8">
        <f t="shared" si="6"/>
        <v>9.8634105521487072</v>
      </c>
      <c r="P8">
        <v>6</v>
      </c>
      <c r="Q8">
        <v>376.31845099999998</v>
      </c>
    </row>
    <row r="9" spans="1:84" x14ac:dyDescent="0.25">
      <c r="A9" s="67" t="s">
        <v>65</v>
      </c>
      <c r="B9">
        <v>1.4638150000000001</v>
      </c>
      <c r="C9">
        <v>0</v>
      </c>
      <c r="D9" s="20">
        <f t="shared" si="0"/>
        <v>375.39531399999998</v>
      </c>
      <c r="E9" s="30">
        <f>_xll.ChannelArea($P$2:$P$68,$Q$2:$Q$68,D9)</f>
        <v>13.835501302082211</v>
      </c>
      <c r="F9" s="30">
        <f>_xll.WettedPerimeter($P$2:$P$68,$Q$2:$Q$68,D9)</f>
        <v>29.187009810701035</v>
      </c>
      <c r="G9" s="62">
        <f t="shared" si="1"/>
        <v>0.47402941897150441</v>
      </c>
      <c r="H9" s="62">
        <f t="shared" si="2"/>
        <v>0.60795326753221623</v>
      </c>
      <c r="I9" s="62">
        <f t="shared" si="3"/>
        <v>8.1312560419180109</v>
      </c>
      <c r="J9" s="62">
        <f t="shared" si="4"/>
        <v>8.0038343098738274</v>
      </c>
      <c r="K9" s="62">
        <f t="shared" si="5"/>
        <v>4.5955705599990324</v>
      </c>
      <c r="L9">
        <f t="shared" si="6"/>
        <v>7.6163244258787017</v>
      </c>
      <c r="P9">
        <v>7</v>
      </c>
      <c r="Q9">
        <v>376.31845099999998</v>
      </c>
    </row>
    <row r="10" spans="1:84" x14ac:dyDescent="0.25">
      <c r="A10" s="67" t="s">
        <v>66</v>
      </c>
      <c r="B10">
        <v>1.511565</v>
      </c>
      <c r="C10">
        <v>0</v>
      </c>
      <c r="D10" s="20">
        <f t="shared" si="0"/>
        <v>375.44306399999999</v>
      </c>
      <c r="E10" s="30">
        <f>_xll.ChannelArea($P$2:$P$68,$Q$2:$Q$68,D10)</f>
        <v>15.236526749999086</v>
      </c>
      <c r="F10" s="30">
        <f>_xll.WettedPerimeter($P$2:$P$68,$Q$2:$Q$68,D10)</f>
        <v>29.889691617767316</v>
      </c>
      <c r="G10" s="62">
        <f t="shared" si="1"/>
        <v>0.50975857980890127</v>
      </c>
      <c r="H10" s="62">
        <f t="shared" si="2"/>
        <v>0.63813078434473269</v>
      </c>
      <c r="I10" s="62">
        <f t="shared" si="3"/>
        <v>9.8670064539403377</v>
      </c>
      <c r="J10" s="62">
        <f t="shared" si="4"/>
        <v>9.9132064386053287</v>
      </c>
      <c r="K10" s="62">
        <f t="shared" si="5"/>
        <v>6.8417305599978135</v>
      </c>
      <c r="L10">
        <f t="shared" si="6"/>
        <v>9.8634105521487072</v>
      </c>
      <c r="P10">
        <v>8</v>
      </c>
      <c r="Q10">
        <v>376.31845099999998</v>
      </c>
    </row>
    <row r="11" spans="1:84" x14ac:dyDescent="0.25">
      <c r="A11" s="67" t="s">
        <v>67</v>
      </c>
      <c r="B11">
        <v>1.4638150000000001</v>
      </c>
      <c r="C11">
        <v>0</v>
      </c>
      <c r="D11" s="20">
        <f t="shared" si="0"/>
        <v>375.39531399999998</v>
      </c>
      <c r="E11" s="30">
        <f>_xll.ChannelArea($P$2:$P$68,$Q$2:$Q$68,D11)</f>
        <v>13.835501302082211</v>
      </c>
      <c r="F11" s="30">
        <f>_xll.WettedPerimeter($P$2:$P$68,$Q$2:$Q$68,D11)</f>
        <v>29.187009810701035</v>
      </c>
      <c r="G11" s="62">
        <f t="shared" si="1"/>
        <v>0.47402941897150441</v>
      </c>
      <c r="H11" s="62">
        <f t="shared" si="2"/>
        <v>0.60795326753221623</v>
      </c>
      <c r="I11" s="62">
        <f t="shared" si="3"/>
        <v>8.1312560419180109</v>
      </c>
      <c r="J11" s="62">
        <f t="shared" si="4"/>
        <v>8.0038343098738274</v>
      </c>
      <c r="K11" s="62">
        <f t="shared" si="5"/>
        <v>4.5955705599990324</v>
      </c>
      <c r="L11">
        <f t="shared" si="6"/>
        <v>7.6163244258787017</v>
      </c>
      <c r="P11">
        <v>9</v>
      </c>
      <c r="Q11">
        <v>375.70419299999998</v>
      </c>
    </row>
    <row r="12" spans="1:84" x14ac:dyDescent="0.25">
      <c r="A12" s="67" t="s">
        <v>68</v>
      </c>
      <c r="B12">
        <v>1.43994</v>
      </c>
      <c r="C12">
        <v>0</v>
      </c>
      <c r="D12" s="20">
        <f t="shared" si="0"/>
        <v>375.37143899999995</v>
      </c>
      <c r="E12" s="30">
        <f>_xll.ChannelArea($P$2:$P$68,$Q$2:$Q$68,D12)</f>
        <v>13.148509617185464</v>
      </c>
      <c r="F12" s="30">
        <f>_xll.WettedPerimeter($P$2:$P$68,$Q$2:$Q$68,D12)</f>
        <v>28.754613188699423</v>
      </c>
      <c r="G12" s="62">
        <f t="shared" si="1"/>
        <v>0.45726609260571915</v>
      </c>
      <c r="H12" s="62">
        <f t="shared" si="2"/>
        <v>0.59353454246559056</v>
      </c>
      <c r="I12" s="62">
        <f t="shared" si="3"/>
        <v>7.3019198135358359</v>
      </c>
      <c r="J12" s="62">
        <f t="shared" si="4"/>
        <v>7.0578197275088854</v>
      </c>
      <c r="K12" s="62">
        <f t="shared" si="5"/>
        <v>3.4724905599978229</v>
      </c>
      <c r="L12">
        <f t="shared" si="6"/>
        <v>6.4926741750969086</v>
      </c>
      <c r="P12">
        <v>10</v>
      </c>
      <c r="Q12">
        <v>375.70419299999998</v>
      </c>
    </row>
    <row r="13" spans="1:84" x14ac:dyDescent="0.25">
      <c r="A13" s="67" t="s">
        <v>69</v>
      </c>
      <c r="B13">
        <v>1.511565</v>
      </c>
      <c r="C13">
        <v>0</v>
      </c>
      <c r="D13" s="20">
        <f t="shared" si="0"/>
        <v>375.44306399999999</v>
      </c>
      <c r="E13" s="30">
        <f>_xll.ChannelArea($P$2:$P$68,$Q$2:$Q$68,D13)</f>
        <v>15.236526749999086</v>
      </c>
      <c r="F13" s="30">
        <f>_xll.WettedPerimeter($P$2:$P$68,$Q$2:$Q$68,D13)</f>
        <v>29.889691617767316</v>
      </c>
      <c r="G13" s="62">
        <f t="shared" si="1"/>
        <v>0.50975857980890127</v>
      </c>
      <c r="H13" s="62">
        <f t="shared" si="2"/>
        <v>0.63813078434473269</v>
      </c>
      <c r="I13" s="62">
        <f t="shared" si="3"/>
        <v>9.8670064539403377</v>
      </c>
      <c r="J13" s="62">
        <f t="shared" si="4"/>
        <v>9.9132064386053287</v>
      </c>
      <c r="K13" s="62">
        <f t="shared" si="5"/>
        <v>6.8417305599978135</v>
      </c>
      <c r="L13">
        <f t="shared" si="6"/>
        <v>9.8634105521487072</v>
      </c>
      <c r="P13">
        <v>10.6</v>
      </c>
      <c r="Q13">
        <v>375.63406400000002</v>
      </c>
    </row>
    <row r="14" spans="1:84" x14ac:dyDescent="0.25">
      <c r="A14" s="67" t="s">
        <v>70</v>
      </c>
      <c r="B14">
        <v>1.511565</v>
      </c>
      <c r="C14">
        <v>0</v>
      </c>
      <c r="D14" s="20">
        <f t="shared" si="0"/>
        <v>375.44306399999999</v>
      </c>
      <c r="E14" s="30">
        <f>_xll.ChannelArea($P$2:$P$68,$Q$2:$Q$68,D14)</f>
        <v>15.236526749999086</v>
      </c>
      <c r="F14" s="30">
        <f>_xll.WettedPerimeter($P$2:$P$68,$Q$2:$Q$68,D14)</f>
        <v>29.889691617767316</v>
      </c>
      <c r="G14" s="62">
        <f t="shared" si="1"/>
        <v>0.50975857980890127</v>
      </c>
      <c r="H14" s="62">
        <f t="shared" si="2"/>
        <v>0.63813078434473269</v>
      </c>
      <c r="I14" s="62">
        <f t="shared" si="3"/>
        <v>9.8670064539403377</v>
      </c>
      <c r="J14" s="62">
        <f t="shared" si="4"/>
        <v>9.9132064386053287</v>
      </c>
      <c r="K14" s="62">
        <f t="shared" si="5"/>
        <v>6.8417305599978135</v>
      </c>
      <c r="L14">
        <f t="shared" si="6"/>
        <v>9.8634105521487072</v>
      </c>
      <c r="P14">
        <v>11.6</v>
      </c>
      <c r="Q14">
        <v>375.63406400000002</v>
      </c>
    </row>
    <row r="15" spans="1:84" x14ac:dyDescent="0.25">
      <c r="A15" s="67" t="s">
        <v>71</v>
      </c>
      <c r="B15">
        <v>1.5354399999999999</v>
      </c>
      <c r="C15">
        <v>0</v>
      </c>
      <c r="D15" s="20">
        <f t="shared" si="0"/>
        <v>375.46693899999997</v>
      </c>
      <c r="E15" s="30">
        <f>_xll.ChannelArea($P$2:$P$68,$Q$2:$Q$68,D15)</f>
        <v>15.948662042967088</v>
      </c>
      <c r="F15" s="30">
        <f>_xll.WettedPerimeter($P$2:$P$68,$Q$2:$Q$68,D15)</f>
        <v>30.222846943438597</v>
      </c>
      <c r="G15" s="62">
        <f t="shared" si="1"/>
        <v>0.52770217421325871</v>
      </c>
      <c r="H15" s="62">
        <f t="shared" si="2"/>
        <v>0.65301915762441842</v>
      </c>
      <c r="I15" s="62">
        <f t="shared" si="3"/>
        <v>10.723355908241299</v>
      </c>
      <c r="J15" s="62">
        <f t="shared" si="4"/>
        <v>10.822196861874897</v>
      </c>
      <c r="K15" s="62">
        <f t="shared" si="5"/>
        <v>7.9648105599990231</v>
      </c>
      <c r="L15">
        <f t="shared" si="6"/>
        <v>10.986846445812262</v>
      </c>
      <c r="P15">
        <v>12.6</v>
      </c>
      <c r="Q15">
        <v>375.63406400000002</v>
      </c>
    </row>
    <row r="16" spans="1:84" x14ac:dyDescent="0.25">
      <c r="A16" s="67" t="s">
        <v>72</v>
      </c>
      <c r="B16">
        <v>1.5354399999999999</v>
      </c>
      <c r="C16">
        <v>0</v>
      </c>
      <c r="D16" s="20">
        <f t="shared" si="0"/>
        <v>375.46693899999997</v>
      </c>
      <c r="E16" s="30">
        <f>_xll.ChannelArea($P$2:$P$68,$Q$2:$Q$68,D16)</f>
        <v>15.948662042967088</v>
      </c>
      <c r="F16" s="30">
        <f>_xll.WettedPerimeter($P$2:$P$68,$Q$2:$Q$68,D16)</f>
        <v>30.222846943438597</v>
      </c>
      <c r="G16" s="62">
        <f t="shared" si="1"/>
        <v>0.52770217421325871</v>
      </c>
      <c r="H16" s="62">
        <f t="shared" si="2"/>
        <v>0.65301915762441842</v>
      </c>
      <c r="I16" s="62">
        <f t="shared" si="3"/>
        <v>10.723355908241299</v>
      </c>
      <c r="J16" s="62">
        <f t="shared" si="4"/>
        <v>10.822196861874897</v>
      </c>
      <c r="K16" s="62">
        <f t="shared" si="5"/>
        <v>7.9648105599990231</v>
      </c>
      <c r="L16">
        <f t="shared" si="6"/>
        <v>10.986846445812262</v>
      </c>
      <c r="P16">
        <v>13.6</v>
      </c>
      <c r="Q16">
        <v>375.63406400000002</v>
      </c>
    </row>
    <row r="17" spans="1:17" x14ac:dyDescent="0.25">
      <c r="A17" s="67" t="s">
        <v>73</v>
      </c>
      <c r="B17">
        <v>1.5354399999999999</v>
      </c>
      <c r="C17">
        <v>0</v>
      </c>
      <c r="D17" s="20">
        <f t="shared" si="0"/>
        <v>375.46693899999997</v>
      </c>
      <c r="E17" s="30">
        <f>_xll.ChannelArea($P$2:$P$68,$Q$2:$Q$68,D17)</f>
        <v>15.948662042967088</v>
      </c>
      <c r="F17" s="30">
        <f>_xll.WettedPerimeter($P$2:$P$68,$Q$2:$Q$68,D17)</f>
        <v>30.222846943438597</v>
      </c>
      <c r="G17" s="62">
        <f t="shared" si="1"/>
        <v>0.52770217421325871</v>
      </c>
      <c r="H17" s="62">
        <f t="shared" si="2"/>
        <v>0.65301915762441842</v>
      </c>
      <c r="I17" s="62">
        <f t="shared" si="3"/>
        <v>10.723355908241299</v>
      </c>
      <c r="J17" s="62">
        <f t="shared" si="4"/>
        <v>10.822196861874897</v>
      </c>
      <c r="K17" s="62">
        <f t="shared" si="5"/>
        <v>7.9648105599990231</v>
      </c>
      <c r="L17">
        <f t="shared" si="6"/>
        <v>10.986846445812262</v>
      </c>
      <c r="P17">
        <v>14.6</v>
      </c>
      <c r="Q17">
        <v>375.63406400000002</v>
      </c>
    </row>
    <row r="18" spans="1:17" x14ac:dyDescent="0.25">
      <c r="A18" s="67" t="s">
        <v>74</v>
      </c>
      <c r="B18">
        <v>1.5354399999999999</v>
      </c>
      <c r="C18">
        <v>0</v>
      </c>
      <c r="D18" s="20">
        <f t="shared" si="0"/>
        <v>375.46693899999997</v>
      </c>
      <c r="E18" s="30">
        <f>_xll.ChannelArea($P$2:$P$68,$Q$2:$Q$68,D18)</f>
        <v>15.948662042967088</v>
      </c>
      <c r="F18" s="30">
        <f>_xll.WettedPerimeter($P$2:$P$68,$Q$2:$Q$68,D18)</f>
        <v>30.222846943438597</v>
      </c>
      <c r="G18" s="62">
        <f t="shared" si="1"/>
        <v>0.52770217421325871</v>
      </c>
      <c r="H18" s="62">
        <f t="shared" si="2"/>
        <v>0.65301915762441842</v>
      </c>
      <c r="I18" s="62">
        <f t="shared" si="3"/>
        <v>10.723355908241299</v>
      </c>
      <c r="J18" s="62">
        <f t="shared" si="4"/>
        <v>10.822196861874897</v>
      </c>
      <c r="K18" s="62">
        <f t="shared" si="5"/>
        <v>7.9648105599990231</v>
      </c>
      <c r="L18">
        <f t="shared" si="6"/>
        <v>10.986846445812262</v>
      </c>
      <c r="P18">
        <v>15.6</v>
      </c>
      <c r="Q18">
        <v>375.63406400000002</v>
      </c>
    </row>
    <row r="19" spans="1:17" x14ac:dyDescent="0.25">
      <c r="A19" s="67" t="s">
        <v>75</v>
      </c>
      <c r="B19">
        <v>1.48769</v>
      </c>
      <c r="C19">
        <v>0</v>
      </c>
      <c r="D19" s="20">
        <f t="shared" si="0"/>
        <v>375.41918899999996</v>
      </c>
      <c r="E19" s="30">
        <f>_xll.ChannelArea($P$2:$P$68,$Q$2:$Q$68,D19)</f>
        <v>14.532086667966897</v>
      </c>
      <c r="F19" s="30">
        <f>_xll.WettedPerimeter($P$2:$P$68,$Q$2:$Q$68,D19)</f>
        <v>29.556536292095231</v>
      </c>
      <c r="G19" s="62">
        <f t="shared" si="1"/>
        <v>0.49167082787888922</v>
      </c>
      <c r="H19" s="62">
        <f t="shared" si="2"/>
        <v>0.62294488972382922</v>
      </c>
      <c r="I19" s="62">
        <f t="shared" si="3"/>
        <v>8.9935441671352088</v>
      </c>
      <c r="J19" s="62">
        <f t="shared" si="4"/>
        <v>8.9639365254740078</v>
      </c>
      <c r="K19" s="62">
        <f t="shared" si="5"/>
        <v>5.718650559996604</v>
      </c>
      <c r="L19">
        <f t="shared" si="6"/>
        <v>8.739903215187951</v>
      </c>
      <c r="P19">
        <v>16.600000000000001</v>
      </c>
      <c r="Q19">
        <v>375.63406400000002</v>
      </c>
    </row>
    <row r="20" spans="1:17" x14ac:dyDescent="0.25">
      <c r="A20" s="67" t="s">
        <v>76</v>
      </c>
      <c r="B20">
        <v>1.4638150000000001</v>
      </c>
      <c r="C20">
        <v>0</v>
      </c>
      <c r="D20" s="20">
        <f t="shared" si="0"/>
        <v>375.39531399999998</v>
      </c>
      <c r="E20" s="30">
        <f>_xll.ChannelArea($P$2:$P$68,$Q$2:$Q$68,D20)</f>
        <v>13.835501302082211</v>
      </c>
      <c r="F20" s="30">
        <f>_xll.WettedPerimeter($P$2:$P$68,$Q$2:$Q$68,D20)</f>
        <v>29.187009810701035</v>
      </c>
      <c r="G20" s="62">
        <f t="shared" si="1"/>
        <v>0.47402941897150441</v>
      </c>
      <c r="H20" s="62">
        <f t="shared" si="2"/>
        <v>0.60795326753221623</v>
      </c>
      <c r="I20" s="62">
        <f t="shared" si="3"/>
        <v>8.1312560419180109</v>
      </c>
      <c r="J20" s="62">
        <f t="shared" si="4"/>
        <v>8.0038343098738274</v>
      </c>
      <c r="K20" s="62">
        <f t="shared" si="5"/>
        <v>4.5955705599990324</v>
      </c>
      <c r="L20">
        <f t="shared" si="6"/>
        <v>7.6163244258787017</v>
      </c>
      <c r="P20">
        <v>17.600000000000001</v>
      </c>
      <c r="Q20">
        <v>375.63406400000002</v>
      </c>
    </row>
    <row r="21" spans="1:17" x14ac:dyDescent="0.25">
      <c r="A21" s="67" t="s">
        <v>77</v>
      </c>
      <c r="B21">
        <v>1.43994</v>
      </c>
      <c r="C21">
        <v>0</v>
      </c>
      <c r="D21" s="20">
        <f t="shared" si="0"/>
        <v>375.37143899999995</v>
      </c>
      <c r="E21" s="30">
        <f>_xll.ChannelArea($P$2:$P$68,$Q$2:$Q$68,D21)</f>
        <v>13.148509617185464</v>
      </c>
      <c r="F21" s="30">
        <f>_xll.WettedPerimeter($P$2:$P$68,$Q$2:$Q$68,D21)</f>
        <v>28.754613188699423</v>
      </c>
      <c r="G21" s="62">
        <f t="shared" si="1"/>
        <v>0.45726609260571915</v>
      </c>
      <c r="H21" s="62">
        <f t="shared" si="2"/>
        <v>0.59353454246559056</v>
      </c>
      <c r="I21" s="62">
        <f t="shared" si="3"/>
        <v>7.3019198135358359</v>
      </c>
      <c r="J21" s="62">
        <f t="shared" si="4"/>
        <v>7.0578197275088854</v>
      </c>
      <c r="K21" s="62">
        <f t="shared" si="5"/>
        <v>3.4724905599978229</v>
      </c>
      <c r="L21">
        <f t="shared" si="6"/>
        <v>6.4926741750969086</v>
      </c>
      <c r="P21">
        <v>18.600000000000001</v>
      </c>
      <c r="Q21">
        <v>375.63406400000002</v>
      </c>
    </row>
    <row r="22" spans="1:17" x14ac:dyDescent="0.25">
      <c r="A22" s="67" t="s">
        <v>78</v>
      </c>
      <c r="B22">
        <v>1.511565</v>
      </c>
      <c r="C22">
        <v>0</v>
      </c>
      <c r="D22" s="20">
        <f t="shared" si="0"/>
        <v>375.44306399999999</v>
      </c>
      <c r="E22" s="30">
        <f>_xll.ChannelArea($P$2:$P$68,$Q$2:$Q$68,D22)</f>
        <v>15.236526749999086</v>
      </c>
      <c r="F22" s="30">
        <f>_xll.WettedPerimeter($P$2:$P$68,$Q$2:$Q$68,D22)</f>
        <v>29.889691617767316</v>
      </c>
      <c r="G22" s="62">
        <f t="shared" si="1"/>
        <v>0.50975857980890127</v>
      </c>
      <c r="H22" s="62">
        <f t="shared" si="2"/>
        <v>0.63813078434473269</v>
      </c>
      <c r="I22" s="62">
        <f t="shared" si="3"/>
        <v>9.8670064539403377</v>
      </c>
      <c r="J22" s="62">
        <f t="shared" si="4"/>
        <v>9.9132064386053287</v>
      </c>
      <c r="K22" s="62">
        <f t="shared" si="5"/>
        <v>6.8417305599978135</v>
      </c>
      <c r="L22">
        <f t="shared" si="6"/>
        <v>9.8634105521487072</v>
      </c>
      <c r="P22">
        <v>19.600000000000001</v>
      </c>
      <c r="Q22">
        <v>375.63406400000002</v>
      </c>
    </row>
    <row r="23" spans="1:17" x14ac:dyDescent="0.25">
      <c r="A23" s="67" t="s">
        <v>79</v>
      </c>
      <c r="B23">
        <v>1.43994</v>
      </c>
      <c r="C23">
        <v>0</v>
      </c>
      <c r="D23" s="20">
        <f t="shared" si="0"/>
        <v>375.37143899999995</v>
      </c>
      <c r="E23" s="30">
        <f>_xll.ChannelArea($P$2:$P$68,$Q$2:$Q$68,D23)</f>
        <v>13.148509617185464</v>
      </c>
      <c r="F23" s="30">
        <f>_xll.WettedPerimeter($P$2:$P$68,$Q$2:$Q$68,D23)</f>
        <v>28.754613188699423</v>
      </c>
      <c r="G23" s="62">
        <f t="shared" si="1"/>
        <v>0.45726609260571915</v>
      </c>
      <c r="H23" s="62">
        <f t="shared" si="2"/>
        <v>0.59353454246559056</v>
      </c>
      <c r="I23" s="62">
        <f t="shared" si="3"/>
        <v>7.3019198135358359</v>
      </c>
      <c r="J23" s="62">
        <f t="shared" si="4"/>
        <v>7.0578197275088854</v>
      </c>
      <c r="K23" s="62">
        <f t="shared" si="5"/>
        <v>3.4724905599978229</v>
      </c>
      <c r="L23">
        <f t="shared" si="6"/>
        <v>6.4926741750969086</v>
      </c>
      <c r="P23">
        <v>20.6</v>
      </c>
      <c r="Q23">
        <v>375.63406400000002</v>
      </c>
    </row>
    <row r="24" spans="1:17" x14ac:dyDescent="0.25">
      <c r="A24" s="67" t="s">
        <v>80</v>
      </c>
      <c r="B24">
        <v>1.48769</v>
      </c>
      <c r="C24">
        <v>0</v>
      </c>
      <c r="D24" s="20">
        <f t="shared" si="0"/>
        <v>375.41918899999996</v>
      </c>
      <c r="E24" s="30">
        <f>_xll.ChannelArea($P$2:$P$68,$Q$2:$Q$68,D24)</f>
        <v>14.532086667966897</v>
      </c>
      <c r="F24" s="30">
        <f>_xll.WettedPerimeter($P$2:$P$68,$Q$2:$Q$68,D24)</f>
        <v>29.556536292095231</v>
      </c>
      <c r="G24" s="62">
        <f t="shared" si="1"/>
        <v>0.49167082787888922</v>
      </c>
      <c r="H24" s="62">
        <f t="shared" si="2"/>
        <v>0.62294488972382922</v>
      </c>
      <c r="I24" s="62">
        <f t="shared" si="3"/>
        <v>8.9935441671352088</v>
      </c>
      <c r="J24" s="62">
        <f t="shared" si="4"/>
        <v>8.9639365254740078</v>
      </c>
      <c r="K24" s="62">
        <f t="shared" si="5"/>
        <v>5.718650559996604</v>
      </c>
      <c r="L24">
        <f t="shared" si="6"/>
        <v>8.739903215187951</v>
      </c>
      <c r="P24">
        <v>21.6</v>
      </c>
      <c r="Q24">
        <v>375.55406400000004</v>
      </c>
    </row>
    <row r="25" spans="1:17" x14ac:dyDescent="0.25">
      <c r="A25" s="67" t="s">
        <v>81</v>
      </c>
      <c r="B25">
        <v>1.4160649999999999</v>
      </c>
      <c r="C25">
        <v>0</v>
      </c>
      <c r="D25" s="20">
        <f t="shared" si="0"/>
        <v>375.34756399999998</v>
      </c>
      <c r="E25" s="30">
        <f>_xll.ChannelArea($P$2:$P$68,$Q$2:$Q$68,D25)</f>
        <v>12.47158820833201</v>
      </c>
      <c r="F25" s="30">
        <f>_xll.WettedPerimeter($P$2:$P$68,$Q$2:$Q$68,D25)</f>
        <v>28.322216566698835</v>
      </c>
      <c r="G25" s="62">
        <f t="shared" si="1"/>
        <v>0.44034647425851764</v>
      </c>
      <c r="H25" s="62">
        <f t="shared" si="2"/>
        <v>0.57880154574326681</v>
      </c>
      <c r="I25" s="62">
        <f t="shared" si="3"/>
        <v>6.4545073080612205</v>
      </c>
      <c r="J25" s="62">
        <f t="shared" si="4"/>
        <v>6.067144480063984</v>
      </c>
      <c r="K25" s="62">
        <f t="shared" si="5"/>
        <v>2.3494105600002513</v>
      </c>
      <c r="L25">
        <f t="shared" si="6"/>
        <v>5.3689524537767284</v>
      </c>
      <c r="P25">
        <v>22.6</v>
      </c>
      <c r="Q25">
        <v>375.48406400000005</v>
      </c>
    </row>
    <row r="26" spans="1:17" x14ac:dyDescent="0.25">
      <c r="A26" s="67" t="s">
        <v>82</v>
      </c>
      <c r="B26">
        <v>1.4160649999999999</v>
      </c>
      <c r="C26">
        <v>0</v>
      </c>
      <c r="D26" s="20">
        <f t="shared" si="0"/>
        <v>375.34756399999998</v>
      </c>
      <c r="E26" s="30">
        <f>_xll.ChannelArea($P$2:$P$68,$Q$2:$Q$68,D26)</f>
        <v>12.47158820833201</v>
      </c>
      <c r="F26" s="30">
        <f>_xll.WettedPerimeter($P$2:$P$68,$Q$2:$Q$68,D26)</f>
        <v>28.322216566698835</v>
      </c>
      <c r="G26" s="62">
        <f t="shared" si="1"/>
        <v>0.44034647425851764</v>
      </c>
      <c r="H26" s="62">
        <f t="shared" si="2"/>
        <v>0.57880154574326681</v>
      </c>
      <c r="I26" s="62">
        <f t="shared" si="3"/>
        <v>6.4545073080612205</v>
      </c>
      <c r="J26" s="62">
        <f t="shared" si="4"/>
        <v>6.067144480063984</v>
      </c>
      <c r="K26" s="62">
        <f t="shared" si="5"/>
        <v>2.3494105600002513</v>
      </c>
      <c r="L26">
        <f t="shared" si="6"/>
        <v>5.3689524537767284</v>
      </c>
      <c r="P26">
        <v>23.6</v>
      </c>
      <c r="Q26">
        <v>375.40406400000001</v>
      </c>
    </row>
    <row r="27" spans="1:17" x14ac:dyDescent="0.25">
      <c r="A27" s="67" t="s">
        <v>83</v>
      </c>
      <c r="B27">
        <v>1.43994</v>
      </c>
      <c r="C27">
        <v>0</v>
      </c>
      <c r="D27" s="20">
        <f t="shared" si="0"/>
        <v>375.37143899999995</v>
      </c>
      <c r="E27" s="30">
        <f>_xll.ChannelArea($P$2:$P$68,$Q$2:$Q$68,D27)</f>
        <v>13.148509617185464</v>
      </c>
      <c r="F27" s="30">
        <f>_xll.WettedPerimeter($P$2:$P$68,$Q$2:$Q$68,D27)</f>
        <v>28.754613188699423</v>
      </c>
      <c r="G27" s="62">
        <f t="shared" si="1"/>
        <v>0.45726609260571915</v>
      </c>
      <c r="H27" s="62">
        <f t="shared" si="2"/>
        <v>0.59353454246559056</v>
      </c>
      <c r="I27" s="62">
        <f t="shared" si="3"/>
        <v>7.3019198135358359</v>
      </c>
      <c r="J27" s="62">
        <f t="shared" si="4"/>
        <v>7.0578197275088854</v>
      </c>
      <c r="K27" s="62">
        <f t="shared" si="5"/>
        <v>3.4724905599978229</v>
      </c>
      <c r="L27">
        <f t="shared" si="6"/>
        <v>6.4926741750969086</v>
      </c>
      <c r="P27">
        <v>24.6</v>
      </c>
      <c r="Q27">
        <v>375.344064</v>
      </c>
    </row>
    <row r="28" spans="1:17" x14ac:dyDescent="0.25">
      <c r="A28" s="67" t="s">
        <v>84</v>
      </c>
      <c r="B28">
        <v>1.43994</v>
      </c>
      <c r="C28">
        <v>0</v>
      </c>
      <c r="D28" s="20">
        <f t="shared" si="0"/>
        <v>375.37143899999995</v>
      </c>
      <c r="E28" s="30">
        <f>_xll.ChannelArea($P$2:$P$68,$Q$2:$Q$68,D28)</f>
        <v>13.148509617185464</v>
      </c>
      <c r="F28" s="30">
        <f>_xll.WettedPerimeter($P$2:$P$68,$Q$2:$Q$68,D28)</f>
        <v>28.754613188699423</v>
      </c>
      <c r="G28" s="62">
        <f t="shared" si="1"/>
        <v>0.45726609260571915</v>
      </c>
      <c r="H28" s="62">
        <f t="shared" si="2"/>
        <v>0.59353454246559056</v>
      </c>
      <c r="I28" s="62">
        <f t="shared" si="3"/>
        <v>7.3019198135358359</v>
      </c>
      <c r="J28" s="62">
        <f t="shared" si="4"/>
        <v>7.0578197275088854</v>
      </c>
      <c r="K28" s="62">
        <f t="shared" si="5"/>
        <v>3.4724905599978229</v>
      </c>
      <c r="L28">
        <f t="shared" si="6"/>
        <v>6.4926741750969086</v>
      </c>
      <c r="P28">
        <v>25.6</v>
      </c>
      <c r="Q28">
        <v>375.284064</v>
      </c>
    </row>
    <row r="29" spans="1:17" x14ac:dyDescent="0.25">
      <c r="A29" s="67" t="s">
        <v>85</v>
      </c>
      <c r="B29">
        <v>1.4160649999999999</v>
      </c>
      <c r="C29">
        <v>0</v>
      </c>
      <c r="D29" s="20">
        <f t="shared" si="0"/>
        <v>375.34756399999998</v>
      </c>
      <c r="E29" s="30">
        <f>_xll.ChannelArea($P$2:$P$68,$Q$2:$Q$68,D29)</f>
        <v>12.47158820833201</v>
      </c>
      <c r="F29" s="30">
        <f>_xll.WettedPerimeter($P$2:$P$68,$Q$2:$Q$68,D29)</f>
        <v>28.322216566698835</v>
      </c>
      <c r="G29" s="62">
        <f t="shared" si="1"/>
        <v>0.44034647425851764</v>
      </c>
      <c r="H29" s="62">
        <f t="shared" si="2"/>
        <v>0.57880154574326681</v>
      </c>
      <c r="I29" s="62">
        <f t="shared" si="3"/>
        <v>6.4545073080612205</v>
      </c>
      <c r="J29" s="62">
        <f t="shared" si="4"/>
        <v>6.067144480063984</v>
      </c>
      <c r="K29" s="62">
        <f t="shared" si="5"/>
        <v>2.3494105600002513</v>
      </c>
      <c r="L29">
        <f t="shared" si="6"/>
        <v>5.3689524537767284</v>
      </c>
      <c r="P29">
        <v>26.6</v>
      </c>
      <c r="Q29">
        <v>375.26406400000002</v>
      </c>
    </row>
    <row r="30" spans="1:17" x14ac:dyDescent="0.25">
      <c r="A30" s="67" t="s">
        <v>86</v>
      </c>
      <c r="B30">
        <v>1.43994</v>
      </c>
      <c r="C30">
        <v>0</v>
      </c>
      <c r="D30" s="20">
        <f t="shared" si="0"/>
        <v>375.37143899999995</v>
      </c>
      <c r="E30" s="30">
        <f>_xll.ChannelArea($P$2:$P$68,$Q$2:$Q$68,D30)</f>
        <v>13.148509617185464</v>
      </c>
      <c r="F30" s="30">
        <f>_xll.WettedPerimeter($P$2:$P$68,$Q$2:$Q$68,D30)</f>
        <v>28.754613188699423</v>
      </c>
      <c r="G30" s="62">
        <f t="shared" si="1"/>
        <v>0.45726609260571915</v>
      </c>
      <c r="H30" s="62">
        <f t="shared" si="2"/>
        <v>0.59353454246559056</v>
      </c>
      <c r="I30" s="62">
        <f t="shared" si="3"/>
        <v>7.3019198135358359</v>
      </c>
      <c r="J30" s="62">
        <f t="shared" si="4"/>
        <v>7.0578197275088854</v>
      </c>
      <c r="K30" s="62">
        <f t="shared" si="5"/>
        <v>3.4724905599978229</v>
      </c>
      <c r="L30">
        <f t="shared" si="6"/>
        <v>6.4926741750969086</v>
      </c>
      <c r="P30">
        <v>27.6</v>
      </c>
      <c r="Q30">
        <v>375.21406400000001</v>
      </c>
    </row>
    <row r="31" spans="1:17" x14ac:dyDescent="0.25">
      <c r="A31" s="67" t="s">
        <v>87</v>
      </c>
      <c r="B31">
        <v>1.48769</v>
      </c>
      <c r="C31">
        <v>0</v>
      </c>
      <c r="D31" s="20">
        <f t="shared" si="0"/>
        <v>375.41918899999996</v>
      </c>
      <c r="E31" s="30">
        <f>_xll.ChannelArea($P$2:$P$68,$Q$2:$Q$68,D31)</f>
        <v>14.532086667966897</v>
      </c>
      <c r="F31" s="30">
        <f>_xll.WettedPerimeter($P$2:$P$68,$Q$2:$Q$68,D31)</f>
        <v>29.556536292095231</v>
      </c>
      <c r="G31" s="62">
        <f t="shared" si="1"/>
        <v>0.49167082787888922</v>
      </c>
      <c r="H31" s="62">
        <f t="shared" si="2"/>
        <v>0.62294488972382922</v>
      </c>
      <c r="I31" s="62">
        <f t="shared" si="3"/>
        <v>8.9935441671352088</v>
      </c>
      <c r="J31" s="62">
        <f t="shared" si="4"/>
        <v>8.9639365254740078</v>
      </c>
      <c r="K31" s="62">
        <f t="shared" si="5"/>
        <v>5.718650559996604</v>
      </c>
      <c r="L31">
        <f t="shared" si="6"/>
        <v>8.739903215187951</v>
      </c>
      <c r="P31">
        <v>28.6</v>
      </c>
      <c r="Q31">
        <v>375.19406400000003</v>
      </c>
    </row>
    <row r="32" spans="1:17" x14ac:dyDescent="0.25">
      <c r="A32" s="67" t="s">
        <v>88</v>
      </c>
      <c r="B32">
        <v>1.43994</v>
      </c>
      <c r="C32">
        <v>0</v>
      </c>
      <c r="D32" s="20">
        <f t="shared" si="0"/>
        <v>375.37143899999995</v>
      </c>
      <c r="E32" s="30">
        <f>_xll.ChannelArea($P$2:$P$68,$Q$2:$Q$68,D32)</f>
        <v>13.148509617185464</v>
      </c>
      <c r="F32" s="30">
        <f>_xll.WettedPerimeter($P$2:$P$68,$Q$2:$Q$68,D32)</f>
        <v>28.754613188699423</v>
      </c>
      <c r="G32" s="62">
        <f t="shared" si="1"/>
        <v>0.45726609260571915</v>
      </c>
      <c r="H32" s="62">
        <f t="shared" si="2"/>
        <v>0.59353454246559056</v>
      </c>
      <c r="I32" s="62">
        <f t="shared" si="3"/>
        <v>7.3019198135358359</v>
      </c>
      <c r="J32" s="62">
        <f t="shared" si="4"/>
        <v>7.0578197275088854</v>
      </c>
      <c r="K32" s="62">
        <f t="shared" si="5"/>
        <v>3.4724905599978229</v>
      </c>
      <c r="L32">
        <f t="shared" si="6"/>
        <v>6.4926741750969086</v>
      </c>
      <c r="P32">
        <v>29.6</v>
      </c>
      <c r="Q32">
        <v>375.17406400000004</v>
      </c>
    </row>
    <row r="33" spans="1:17" x14ac:dyDescent="0.25">
      <c r="A33" s="67" t="s">
        <v>89</v>
      </c>
      <c r="B33">
        <v>1.4638150000000001</v>
      </c>
      <c r="C33">
        <v>0</v>
      </c>
      <c r="D33" s="20">
        <f t="shared" si="0"/>
        <v>375.39531399999998</v>
      </c>
      <c r="E33" s="30">
        <f>_xll.ChannelArea($P$2:$P$68,$Q$2:$Q$68,D33)</f>
        <v>13.835501302082211</v>
      </c>
      <c r="F33" s="30">
        <f>_xll.WettedPerimeter($P$2:$P$68,$Q$2:$Q$68,D33)</f>
        <v>29.187009810701035</v>
      </c>
      <c r="G33" s="62">
        <f t="shared" si="1"/>
        <v>0.47402941897150441</v>
      </c>
      <c r="H33" s="62">
        <f t="shared" si="2"/>
        <v>0.60795326753221623</v>
      </c>
      <c r="I33" s="62">
        <f t="shared" si="3"/>
        <v>8.1312560419180109</v>
      </c>
      <c r="J33" s="62">
        <f t="shared" si="4"/>
        <v>8.0038343098738274</v>
      </c>
      <c r="K33" s="62">
        <f t="shared" si="5"/>
        <v>4.5955705599990324</v>
      </c>
      <c r="L33">
        <f t="shared" si="6"/>
        <v>7.6163244258787017</v>
      </c>
      <c r="P33">
        <v>30.6</v>
      </c>
      <c r="Q33">
        <v>375.13406400000002</v>
      </c>
    </row>
    <row r="34" spans="1:17" x14ac:dyDescent="0.25">
      <c r="A34" s="67" t="s">
        <v>90</v>
      </c>
      <c r="B34">
        <v>1.43994</v>
      </c>
      <c r="C34">
        <v>0</v>
      </c>
      <c r="D34" s="20">
        <f t="shared" si="0"/>
        <v>375.37143899999995</v>
      </c>
      <c r="E34" s="30">
        <f>_xll.ChannelArea($P$2:$P$68,$Q$2:$Q$68,D34)</f>
        <v>13.148509617185464</v>
      </c>
      <c r="F34" s="30">
        <f>_xll.WettedPerimeter($P$2:$P$68,$Q$2:$Q$68,D34)</f>
        <v>28.754613188699423</v>
      </c>
      <c r="G34" s="62">
        <f t="shared" si="1"/>
        <v>0.45726609260571915</v>
      </c>
      <c r="H34" s="62">
        <f t="shared" si="2"/>
        <v>0.59353454246559056</v>
      </c>
      <c r="I34" s="62">
        <f t="shared" si="3"/>
        <v>7.3019198135358359</v>
      </c>
      <c r="J34" s="62">
        <f t="shared" si="4"/>
        <v>7.0578197275088854</v>
      </c>
      <c r="K34" s="62">
        <f t="shared" si="5"/>
        <v>3.4724905599978229</v>
      </c>
      <c r="L34">
        <f t="shared" si="6"/>
        <v>6.4926741750969086</v>
      </c>
      <c r="P34">
        <v>31.6</v>
      </c>
      <c r="Q34">
        <v>375.12406400000003</v>
      </c>
    </row>
    <row r="35" spans="1:17" x14ac:dyDescent="0.25">
      <c r="A35" s="67" t="s">
        <v>91</v>
      </c>
      <c r="B35">
        <v>1.4638150000000001</v>
      </c>
      <c r="C35">
        <v>0</v>
      </c>
      <c r="D35" s="20">
        <f t="shared" si="0"/>
        <v>375.39531399999998</v>
      </c>
      <c r="E35" s="30">
        <f>_xll.ChannelArea($P$2:$P$68,$Q$2:$Q$68,D35)</f>
        <v>13.835501302082211</v>
      </c>
      <c r="F35" s="30">
        <f>_xll.WettedPerimeter($P$2:$P$68,$Q$2:$Q$68,D35)</f>
        <v>29.187009810701035</v>
      </c>
      <c r="G35" s="62">
        <f t="shared" si="1"/>
        <v>0.47402941897150441</v>
      </c>
      <c r="H35" s="62">
        <f t="shared" si="2"/>
        <v>0.60795326753221623</v>
      </c>
      <c r="I35" s="62">
        <f t="shared" si="3"/>
        <v>8.1312560419180109</v>
      </c>
      <c r="J35" s="62">
        <f t="shared" si="4"/>
        <v>8.0038343098738274</v>
      </c>
      <c r="K35" s="62">
        <f t="shared" si="5"/>
        <v>4.5955705599990324</v>
      </c>
      <c r="L35">
        <f t="shared" si="6"/>
        <v>7.6163244258787017</v>
      </c>
      <c r="P35">
        <v>32.6</v>
      </c>
      <c r="Q35">
        <v>375.094064</v>
      </c>
    </row>
    <row r="36" spans="1:17" x14ac:dyDescent="0.25">
      <c r="A36" s="67" t="s">
        <v>92</v>
      </c>
      <c r="B36">
        <v>1.43994</v>
      </c>
      <c r="C36">
        <v>0</v>
      </c>
      <c r="D36" s="20">
        <f t="shared" si="0"/>
        <v>375.37143899999995</v>
      </c>
      <c r="E36" s="30">
        <f>_xll.ChannelArea($P$2:$P$68,$Q$2:$Q$68,D36)</f>
        <v>13.148509617185464</v>
      </c>
      <c r="F36" s="30">
        <f>_xll.WettedPerimeter($P$2:$P$68,$Q$2:$Q$68,D36)</f>
        <v>28.754613188699423</v>
      </c>
      <c r="G36" s="62">
        <f t="shared" si="1"/>
        <v>0.45726609260571915</v>
      </c>
      <c r="H36" s="62">
        <f t="shared" si="2"/>
        <v>0.59353454246559056</v>
      </c>
      <c r="I36" s="62">
        <f t="shared" si="3"/>
        <v>7.3019198135358359</v>
      </c>
      <c r="J36" s="62">
        <f t="shared" si="4"/>
        <v>7.0578197275088854</v>
      </c>
      <c r="K36" s="62">
        <f t="shared" si="5"/>
        <v>3.4724905599978229</v>
      </c>
      <c r="L36">
        <f t="shared" si="6"/>
        <v>6.4926741750969086</v>
      </c>
      <c r="P36">
        <v>33.6</v>
      </c>
      <c r="Q36">
        <v>375.04406400000005</v>
      </c>
    </row>
    <row r="37" spans="1:17" x14ac:dyDescent="0.25">
      <c r="A37" s="67" t="s">
        <v>93</v>
      </c>
      <c r="B37">
        <v>1.559315</v>
      </c>
      <c r="C37">
        <v>0</v>
      </c>
      <c r="D37" s="20">
        <f t="shared" si="0"/>
        <v>375.490814</v>
      </c>
      <c r="E37" s="30">
        <f>_xll.ChannelArea($P$2:$P$68,$Q$2:$Q$68,D37)</f>
        <v>16.668533227677866</v>
      </c>
      <c r="F37" s="30">
        <f>_xll.WettedPerimeter($P$2:$P$68,$Q$2:$Q$68,D37)</f>
        <v>30.568022232462962</v>
      </c>
      <c r="G37" s="62">
        <f t="shared" si="1"/>
        <v>0.54529315311659365</v>
      </c>
      <c r="H37" s="62">
        <f t="shared" si="2"/>
        <v>0.66745198611811529</v>
      </c>
      <c r="I37" s="62">
        <f t="shared" si="3"/>
        <v>11.553503337541759</v>
      </c>
      <c r="J37" s="62">
        <f t="shared" si="4"/>
        <v>11.683804063470793</v>
      </c>
      <c r="K37" s="62">
        <f t="shared" si="5"/>
        <v>9.0878905600002327</v>
      </c>
      <c r="L37">
        <f t="shared" si="6"/>
        <v>12.110210905288113</v>
      </c>
      <c r="P37">
        <v>34.6</v>
      </c>
      <c r="Q37">
        <v>374.99406400000004</v>
      </c>
    </row>
    <row r="38" spans="1:17" x14ac:dyDescent="0.25">
      <c r="A38" s="67" t="s">
        <v>94</v>
      </c>
      <c r="B38">
        <v>1.43994</v>
      </c>
      <c r="C38">
        <v>0</v>
      </c>
      <c r="D38" s="20">
        <f t="shared" si="0"/>
        <v>375.37143899999995</v>
      </c>
      <c r="E38" s="30">
        <f>_xll.ChannelArea($P$2:$P$68,$Q$2:$Q$68,D38)</f>
        <v>13.148509617185464</v>
      </c>
      <c r="F38" s="30">
        <f>_xll.WettedPerimeter($P$2:$P$68,$Q$2:$Q$68,D38)</f>
        <v>28.754613188699423</v>
      </c>
      <c r="G38" s="62">
        <f t="shared" si="1"/>
        <v>0.45726609260571915</v>
      </c>
      <c r="H38" s="62">
        <f t="shared" si="2"/>
        <v>0.59353454246559056</v>
      </c>
      <c r="I38" s="62">
        <f t="shared" si="3"/>
        <v>7.3019198135358359</v>
      </c>
      <c r="J38" s="62">
        <f t="shared" si="4"/>
        <v>7.0578197275088854</v>
      </c>
      <c r="K38" s="62">
        <f t="shared" si="5"/>
        <v>3.4724905599978229</v>
      </c>
      <c r="L38">
        <f t="shared" si="6"/>
        <v>6.4926741750969086</v>
      </c>
      <c r="P38">
        <v>35.6</v>
      </c>
      <c r="Q38">
        <v>374.914064</v>
      </c>
    </row>
    <row r="39" spans="1:17" x14ac:dyDescent="0.25">
      <c r="A39" s="67" t="s">
        <v>95</v>
      </c>
      <c r="B39">
        <v>1.48769</v>
      </c>
      <c r="C39">
        <v>0</v>
      </c>
      <c r="D39" s="20">
        <f t="shared" si="0"/>
        <v>375.41918899999996</v>
      </c>
      <c r="E39" s="30">
        <f>_xll.ChannelArea($P$2:$P$68,$Q$2:$Q$68,D39)</f>
        <v>14.532086667966897</v>
      </c>
      <c r="F39" s="30">
        <f>_xll.WettedPerimeter($P$2:$P$68,$Q$2:$Q$68,D39)</f>
        <v>29.556536292095231</v>
      </c>
      <c r="G39" s="62">
        <f t="shared" si="1"/>
        <v>0.49167082787888922</v>
      </c>
      <c r="H39" s="62">
        <f t="shared" si="2"/>
        <v>0.62294488972382922</v>
      </c>
      <c r="I39" s="62">
        <f t="shared" si="3"/>
        <v>8.9935441671352088</v>
      </c>
      <c r="J39" s="62">
        <f t="shared" si="4"/>
        <v>8.9639365254740078</v>
      </c>
      <c r="K39" s="62">
        <f t="shared" si="5"/>
        <v>5.718650559996604</v>
      </c>
      <c r="L39">
        <f t="shared" si="6"/>
        <v>8.739903215187951</v>
      </c>
      <c r="P39">
        <v>36.6</v>
      </c>
      <c r="Q39">
        <v>374.81406400000003</v>
      </c>
    </row>
    <row r="40" spans="1:17" x14ac:dyDescent="0.25">
      <c r="A40" s="67" t="s">
        <v>96</v>
      </c>
      <c r="B40">
        <v>1.43994</v>
      </c>
      <c r="C40">
        <v>0</v>
      </c>
      <c r="D40" s="20">
        <f t="shared" si="0"/>
        <v>375.37143899999995</v>
      </c>
      <c r="E40" s="30">
        <f>_xll.ChannelArea($P$2:$P$68,$Q$2:$Q$68,D40)</f>
        <v>13.148509617185464</v>
      </c>
      <c r="F40" s="30">
        <f>_xll.WettedPerimeter($P$2:$P$68,$Q$2:$Q$68,D40)</f>
        <v>28.754613188699423</v>
      </c>
      <c r="G40" s="62">
        <f t="shared" si="1"/>
        <v>0.45726609260571915</v>
      </c>
      <c r="H40" s="62">
        <f t="shared" si="2"/>
        <v>0.59353454246559056</v>
      </c>
      <c r="I40" s="62">
        <f t="shared" si="3"/>
        <v>7.3019198135358359</v>
      </c>
      <c r="J40" s="62">
        <f t="shared" si="4"/>
        <v>7.0578197275088854</v>
      </c>
      <c r="K40" s="62">
        <f t="shared" si="5"/>
        <v>3.4724905599978229</v>
      </c>
      <c r="L40">
        <f t="shared" si="6"/>
        <v>6.4926741750969086</v>
      </c>
      <c r="P40">
        <v>37.6</v>
      </c>
      <c r="Q40">
        <v>374.76406400000002</v>
      </c>
    </row>
    <row r="41" spans="1:17" x14ac:dyDescent="0.25">
      <c r="A41" s="67" t="s">
        <v>97</v>
      </c>
      <c r="B41">
        <v>1.43994</v>
      </c>
      <c r="C41">
        <v>0</v>
      </c>
      <c r="D41" s="20">
        <f t="shared" si="0"/>
        <v>375.37143899999995</v>
      </c>
      <c r="E41" s="30">
        <f>_xll.ChannelArea($P$2:$P$68,$Q$2:$Q$68,D41)</f>
        <v>13.148509617185464</v>
      </c>
      <c r="F41" s="30">
        <f>_xll.WettedPerimeter($P$2:$P$68,$Q$2:$Q$68,D41)</f>
        <v>28.754613188699423</v>
      </c>
      <c r="G41" s="62">
        <f t="shared" si="1"/>
        <v>0.45726609260571915</v>
      </c>
      <c r="H41" s="62">
        <f t="shared" si="2"/>
        <v>0.59353454246559056</v>
      </c>
      <c r="I41" s="62">
        <f t="shared" si="3"/>
        <v>7.3019198135358359</v>
      </c>
      <c r="J41" s="62">
        <f t="shared" si="4"/>
        <v>7.0578197275088854</v>
      </c>
      <c r="K41" s="62">
        <f t="shared" si="5"/>
        <v>3.4724905599978229</v>
      </c>
      <c r="L41">
        <f t="shared" si="6"/>
        <v>6.4926741750969086</v>
      </c>
      <c r="P41">
        <v>38.6</v>
      </c>
      <c r="Q41">
        <v>374.68406400000003</v>
      </c>
    </row>
    <row r="42" spans="1:17" x14ac:dyDescent="0.25">
      <c r="A42" s="67" t="s">
        <v>98</v>
      </c>
      <c r="B42">
        <v>1.48769</v>
      </c>
      <c r="C42">
        <v>0</v>
      </c>
      <c r="D42" s="20">
        <f t="shared" si="0"/>
        <v>375.41918899999996</v>
      </c>
      <c r="E42" s="30">
        <f>_xll.ChannelArea($P$2:$P$68,$Q$2:$Q$68,D42)</f>
        <v>14.532086667966897</v>
      </c>
      <c r="F42" s="30">
        <f>_xll.WettedPerimeter($P$2:$P$68,$Q$2:$Q$68,D42)</f>
        <v>29.556536292095231</v>
      </c>
      <c r="G42" s="62">
        <f t="shared" si="1"/>
        <v>0.49167082787888922</v>
      </c>
      <c r="H42" s="62">
        <f t="shared" si="2"/>
        <v>0.62294488972382922</v>
      </c>
      <c r="I42" s="62">
        <f t="shared" si="3"/>
        <v>8.9935441671352088</v>
      </c>
      <c r="J42" s="62">
        <f t="shared" si="4"/>
        <v>8.9639365254740078</v>
      </c>
      <c r="K42" s="62">
        <f t="shared" si="5"/>
        <v>5.718650559996604</v>
      </c>
      <c r="L42">
        <f t="shared" si="6"/>
        <v>8.739903215187951</v>
      </c>
      <c r="P42">
        <v>39.6</v>
      </c>
      <c r="Q42">
        <v>374.61406400000004</v>
      </c>
    </row>
    <row r="43" spans="1:17" x14ac:dyDescent="0.25">
      <c r="A43" s="67" t="s">
        <v>99</v>
      </c>
      <c r="B43">
        <v>1.48769</v>
      </c>
      <c r="C43">
        <v>0</v>
      </c>
      <c r="D43" s="20">
        <f t="shared" si="0"/>
        <v>375.41918899999996</v>
      </c>
      <c r="E43" s="30">
        <f>_xll.ChannelArea($P$2:$P$68,$Q$2:$Q$68,D43)</f>
        <v>14.532086667966897</v>
      </c>
      <c r="F43" s="30">
        <f>_xll.WettedPerimeter($P$2:$P$68,$Q$2:$Q$68,D43)</f>
        <v>29.556536292095231</v>
      </c>
      <c r="G43" s="62">
        <f t="shared" si="1"/>
        <v>0.49167082787888922</v>
      </c>
      <c r="H43" s="62">
        <f t="shared" si="2"/>
        <v>0.62294488972382922</v>
      </c>
      <c r="I43" s="62">
        <f t="shared" si="3"/>
        <v>8.9935441671352088</v>
      </c>
      <c r="J43" s="62">
        <f t="shared" si="4"/>
        <v>8.9639365254740078</v>
      </c>
      <c r="K43" s="62">
        <f t="shared" si="5"/>
        <v>5.718650559996604</v>
      </c>
      <c r="L43">
        <f t="shared" si="6"/>
        <v>8.739903215187951</v>
      </c>
      <c r="P43">
        <v>40.6</v>
      </c>
      <c r="Q43">
        <v>374.57406400000002</v>
      </c>
    </row>
    <row r="44" spans="1:17" x14ac:dyDescent="0.25">
      <c r="A44" s="67" t="s">
        <v>100</v>
      </c>
      <c r="B44">
        <v>1.43994</v>
      </c>
      <c r="C44">
        <v>0</v>
      </c>
      <c r="D44" s="20">
        <f t="shared" si="0"/>
        <v>375.37143899999995</v>
      </c>
      <c r="E44" s="30">
        <f>_xll.ChannelArea($P$2:$P$68,$Q$2:$Q$68,D44)</f>
        <v>13.148509617185464</v>
      </c>
      <c r="F44" s="30">
        <f>_xll.WettedPerimeter($P$2:$P$68,$Q$2:$Q$68,D44)</f>
        <v>28.754613188699423</v>
      </c>
      <c r="G44" s="62">
        <f t="shared" si="1"/>
        <v>0.45726609260571915</v>
      </c>
      <c r="H44" s="62">
        <f t="shared" si="2"/>
        <v>0.59353454246559056</v>
      </c>
      <c r="I44" s="62">
        <f t="shared" si="3"/>
        <v>7.3019198135358359</v>
      </c>
      <c r="J44" s="62">
        <f t="shared" si="4"/>
        <v>7.0578197275088854</v>
      </c>
      <c r="K44" s="62">
        <f t="shared" si="5"/>
        <v>3.4724905599978229</v>
      </c>
      <c r="L44">
        <f t="shared" si="6"/>
        <v>6.4926741750969086</v>
      </c>
      <c r="P44">
        <v>41.6</v>
      </c>
      <c r="Q44">
        <v>374.56406400000003</v>
      </c>
    </row>
    <row r="45" spans="1:17" x14ac:dyDescent="0.25">
      <c r="A45" s="67" t="s">
        <v>101</v>
      </c>
      <c r="B45">
        <v>1.4638150000000001</v>
      </c>
      <c r="C45">
        <v>0</v>
      </c>
      <c r="D45" s="20">
        <f t="shared" si="0"/>
        <v>375.39531399999998</v>
      </c>
      <c r="E45" s="30">
        <f>_xll.ChannelArea($P$2:$P$68,$Q$2:$Q$68,D45)</f>
        <v>13.835501302082211</v>
      </c>
      <c r="F45" s="30">
        <f>_xll.WettedPerimeter($P$2:$P$68,$Q$2:$Q$68,D45)</f>
        <v>29.187009810701035</v>
      </c>
      <c r="G45" s="62">
        <f t="shared" si="1"/>
        <v>0.47402941897150441</v>
      </c>
      <c r="H45" s="62">
        <f t="shared" si="2"/>
        <v>0.60795326753221623</v>
      </c>
      <c r="I45" s="62">
        <f t="shared" si="3"/>
        <v>8.1312560419180109</v>
      </c>
      <c r="J45" s="62">
        <f t="shared" si="4"/>
        <v>8.0038343098738274</v>
      </c>
      <c r="K45" s="62">
        <f t="shared" si="5"/>
        <v>4.5955705599990324</v>
      </c>
      <c r="L45">
        <f t="shared" si="6"/>
        <v>7.6163244258787017</v>
      </c>
      <c r="P45">
        <v>42.6</v>
      </c>
      <c r="Q45">
        <v>374.51406400000002</v>
      </c>
    </row>
    <row r="46" spans="1:17" x14ac:dyDescent="0.25">
      <c r="A46" s="67" t="s">
        <v>102</v>
      </c>
      <c r="B46">
        <v>1.511565</v>
      </c>
      <c r="C46">
        <v>0</v>
      </c>
      <c r="D46" s="20">
        <f t="shared" si="0"/>
        <v>375.44306399999999</v>
      </c>
      <c r="E46" s="30">
        <f>_xll.ChannelArea($P$2:$P$68,$Q$2:$Q$68,D46)</f>
        <v>15.236526749999086</v>
      </c>
      <c r="F46" s="30">
        <f>_xll.WettedPerimeter($P$2:$P$68,$Q$2:$Q$68,D46)</f>
        <v>29.889691617767316</v>
      </c>
      <c r="G46" s="62">
        <f t="shared" si="1"/>
        <v>0.50975857980890127</v>
      </c>
      <c r="H46" s="62">
        <f t="shared" si="2"/>
        <v>0.63813078434473269</v>
      </c>
      <c r="I46" s="62">
        <f t="shared" si="3"/>
        <v>9.8670064539403377</v>
      </c>
      <c r="J46" s="62">
        <f t="shared" si="4"/>
        <v>9.9132064386053287</v>
      </c>
      <c r="K46" s="62">
        <f t="shared" si="5"/>
        <v>6.8417305599978135</v>
      </c>
      <c r="L46">
        <f t="shared" si="6"/>
        <v>9.8634105521487072</v>
      </c>
      <c r="P46">
        <v>43.6</v>
      </c>
      <c r="Q46">
        <v>374.42406400000004</v>
      </c>
    </row>
    <row r="47" spans="1:17" x14ac:dyDescent="0.25">
      <c r="A47" s="67" t="s">
        <v>103</v>
      </c>
      <c r="B47">
        <v>1.4638150000000001</v>
      </c>
      <c r="C47">
        <v>0</v>
      </c>
      <c r="D47" s="20">
        <f t="shared" si="0"/>
        <v>375.39531399999998</v>
      </c>
      <c r="E47" s="30">
        <f>_xll.ChannelArea($P$2:$P$68,$Q$2:$Q$68,D47)</f>
        <v>13.835501302082211</v>
      </c>
      <c r="F47" s="30">
        <f>_xll.WettedPerimeter($P$2:$P$68,$Q$2:$Q$68,D47)</f>
        <v>29.187009810701035</v>
      </c>
      <c r="G47" s="62">
        <f t="shared" si="1"/>
        <v>0.47402941897150441</v>
      </c>
      <c r="H47" s="62">
        <f t="shared" si="2"/>
        <v>0.60795326753221623</v>
      </c>
      <c r="I47" s="62">
        <f t="shared" si="3"/>
        <v>8.1312560419180109</v>
      </c>
      <c r="J47" s="62">
        <f t="shared" si="4"/>
        <v>8.0038343098738274</v>
      </c>
      <c r="K47" s="62">
        <f t="shared" si="5"/>
        <v>4.5955705599990324</v>
      </c>
      <c r="L47">
        <f t="shared" si="6"/>
        <v>7.6163244258787017</v>
      </c>
      <c r="P47">
        <v>44.6</v>
      </c>
      <c r="Q47">
        <v>374.40406400000001</v>
      </c>
    </row>
    <row r="48" spans="1:17" x14ac:dyDescent="0.25">
      <c r="A48" s="67" t="s">
        <v>104</v>
      </c>
      <c r="B48">
        <v>1.48769</v>
      </c>
      <c r="C48">
        <v>0</v>
      </c>
      <c r="D48" s="20">
        <f t="shared" si="0"/>
        <v>375.41918899999996</v>
      </c>
      <c r="E48" s="30">
        <f>_xll.ChannelArea($P$2:$P$68,$Q$2:$Q$68,D48)</f>
        <v>14.532086667966897</v>
      </c>
      <c r="F48" s="30">
        <f>_xll.WettedPerimeter($P$2:$P$68,$Q$2:$Q$68,D48)</f>
        <v>29.556536292095231</v>
      </c>
      <c r="G48" s="62">
        <f t="shared" si="1"/>
        <v>0.49167082787888922</v>
      </c>
      <c r="H48" s="62">
        <f t="shared" si="2"/>
        <v>0.62294488972382922</v>
      </c>
      <c r="I48" s="62">
        <f t="shared" si="3"/>
        <v>8.9935441671352088</v>
      </c>
      <c r="J48" s="62">
        <f t="shared" si="4"/>
        <v>8.9639365254740078</v>
      </c>
      <c r="K48" s="62">
        <f t="shared" si="5"/>
        <v>5.718650559996604</v>
      </c>
      <c r="L48">
        <f t="shared" si="6"/>
        <v>8.739903215187951</v>
      </c>
      <c r="P48">
        <v>45.6</v>
      </c>
      <c r="Q48">
        <v>374.33406400000001</v>
      </c>
    </row>
    <row r="49" spans="1:17" x14ac:dyDescent="0.25">
      <c r="A49" s="67" t="s">
        <v>105</v>
      </c>
      <c r="B49">
        <v>1.4638150000000001</v>
      </c>
      <c r="C49">
        <v>0</v>
      </c>
      <c r="D49" s="20">
        <f t="shared" si="0"/>
        <v>375.39531399999998</v>
      </c>
      <c r="E49" s="30">
        <f>_xll.ChannelArea($P$2:$P$68,$Q$2:$Q$68,D49)</f>
        <v>13.835501302082211</v>
      </c>
      <c r="F49" s="30">
        <f>_xll.WettedPerimeter($P$2:$P$68,$Q$2:$Q$68,D49)</f>
        <v>29.187009810701035</v>
      </c>
      <c r="G49" s="62">
        <f t="shared" si="1"/>
        <v>0.47402941897150441</v>
      </c>
      <c r="H49" s="62">
        <f t="shared" si="2"/>
        <v>0.60795326753221623</v>
      </c>
      <c r="I49" s="62">
        <f t="shared" si="3"/>
        <v>8.1312560419180109</v>
      </c>
      <c r="J49" s="62">
        <f t="shared" si="4"/>
        <v>8.0038343098738274</v>
      </c>
      <c r="K49" s="62">
        <f t="shared" si="5"/>
        <v>4.5955705599990324</v>
      </c>
      <c r="L49">
        <f t="shared" si="6"/>
        <v>7.6163244258787017</v>
      </c>
      <c r="P49">
        <v>46.6</v>
      </c>
      <c r="Q49">
        <v>374.51406400000002</v>
      </c>
    </row>
    <row r="50" spans="1:17" x14ac:dyDescent="0.25">
      <c r="A50" s="67" t="s">
        <v>106</v>
      </c>
      <c r="B50">
        <v>1.4638150000000001</v>
      </c>
      <c r="C50">
        <v>0</v>
      </c>
      <c r="D50" s="20">
        <f t="shared" si="0"/>
        <v>375.39531399999998</v>
      </c>
      <c r="E50" s="30">
        <f>_xll.ChannelArea($P$2:$P$68,$Q$2:$Q$68,D50)</f>
        <v>13.835501302082211</v>
      </c>
      <c r="F50" s="30">
        <f>_xll.WettedPerimeter($P$2:$P$68,$Q$2:$Q$68,D50)</f>
        <v>29.187009810701035</v>
      </c>
      <c r="G50" s="62">
        <f t="shared" si="1"/>
        <v>0.47402941897150441</v>
      </c>
      <c r="H50" s="62">
        <f t="shared" si="2"/>
        <v>0.60795326753221623</v>
      </c>
      <c r="I50" s="62">
        <f t="shared" si="3"/>
        <v>8.1312560419180109</v>
      </c>
      <c r="J50" s="62">
        <f t="shared" si="4"/>
        <v>8.0038343098738274</v>
      </c>
      <c r="K50" s="62">
        <f t="shared" si="5"/>
        <v>4.5955705599990324</v>
      </c>
      <c r="L50">
        <f t="shared" si="6"/>
        <v>7.6163244258787017</v>
      </c>
      <c r="P50">
        <v>47.6</v>
      </c>
      <c r="Q50">
        <v>374.70406400000002</v>
      </c>
    </row>
    <row r="51" spans="1:17" x14ac:dyDescent="0.25">
      <c r="A51" s="67" t="s">
        <v>107</v>
      </c>
      <c r="B51">
        <v>1.4160649999999999</v>
      </c>
      <c r="C51">
        <v>0</v>
      </c>
      <c r="D51" s="20">
        <f t="shared" si="0"/>
        <v>375.34756399999998</v>
      </c>
      <c r="E51" s="30">
        <f>_xll.ChannelArea($P$2:$P$68,$Q$2:$Q$68,D51)</f>
        <v>12.47158820833201</v>
      </c>
      <c r="F51" s="30">
        <f>_xll.WettedPerimeter($P$2:$P$68,$Q$2:$Q$68,D51)</f>
        <v>28.322216566698835</v>
      </c>
      <c r="G51" s="62">
        <f t="shared" si="1"/>
        <v>0.44034647425851764</v>
      </c>
      <c r="H51" s="62">
        <f t="shared" si="2"/>
        <v>0.57880154574326681</v>
      </c>
      <c r="I51" s="62">
        <f t="shared" si="3"/>
        <v>6.4545073080612205</v>
      </c>
      <c r="J51" s="62">
        <f t="shared" si="4"/>
        <v>6.067144480063984</v>
      </c>
      <c r="K51" s="62">
        <f t="shared" si="5"/>
        <v>2.3494105600002513</v>
      </c>
      <c r="L51">
        <f t="shared" si="6"/>
        <v>5.3689524537767284</v>
      </c>
      <c r="P51">
        <v>48.6</v>
      </c>
      <c r="Q51">
        <v>375.07406400000002</v>
      </c>
    </row>
    <row r="52" spans="1:17" x14ac:dyDescent="0.25">
      <c r="A52" s="67" t="s">
        <v>108</v>
      </c>
      <c r="B52">
        <v>1.511565</v>
      </c>
      <c r="C52">
        <v>0</v>
      </c>
      <c r="D52" s="20">
        <f t="shared" si="0"/>
        <v>375.44306399999999</v>
      </c>
      <c r="E52" s="30">
        <f>_xll.ChannelArea($P$2:$P$68,$Q$2:$Q$68,D52)</f>
        <v>15.236526749999086</v>
      </c>
      <c r="F52" s="30">
        <f>_xll.WettedPerimeter($P$2:$P$68,$Q$2:$Q$68,D52)</f>
        <v>29.889691617767316</v>
      </c>
      <c r="G52" s="62">
        <f t="shared" si="1"/>
        <v>0.50975857980890127</v>
      </c>
      <c r="H52" s="62">
        <f t="shared" si="2"/>
        <v>0.63813078434473269</v>
      </c>
      <c r="I52" s="62">
        <f t="shared" si="3"/>
        <v>9.8670064539403377</v>
      </c>
      <c r="J52" s="62">
        <f t="shared" si="4"/>
        <v>9.9132064386053287</v>
      </c>
      <c r="K52" s="62">
        <f t="shared" si="5"/>
        <v>6.8417305599978135</v>
      </c>
      <c r="L52">
        <f t="shared" si="6"/>
        <v>9.8634105521487072</v>
      </c>
      <c r="P52">
        <v>49.6</v>
      </c>
      <c r="Q52">
        <v>375.11406400000004</v>
      </c>
    </row>
    <row r="53" spans="1:17" x14ac:dyDescent="0.25">
      <c r="A53" s="67" t="s">
        <v>109</v>
      </c>
      <c r="B53">
        <v>1.48769</v>
      </c>
      <c r="C53">
        <v>0</v>
      </c>
      <c r="D53" s="20">
        <f t="shared" si="0"/>
        <v>375.41918899999996</v>
      </c>
      <c r="E53" s="30">
        <f>_xll.ChannelArea($P$2:$P$68,$Q$2:$Q$68,D53)</f>
        <v>14.532086667966897</v>
      </c>
      <c r="F53" s="30">
        <f>_xll.WettedPerimeter($P$2:$P$68,$Q$2:$Q$68,D53)</f>
        <v>29.556536292095231</v>
      </c>
      <c r="G53" s="62">
        <f t="shared" si="1"/>
        <v>0.49167082787888922</v>
      </c>
      <c r="H53" s="62">
        <f t="shared" si="2"/>
        <v>0.62294488972382922</v>
      </c>
      <c r="I53" s="62">
        <f t="shared" si="3"/>
        <v>8.9935441671352088</v>
      </c>
      <c r="J53" s="62">
        <f t="shared" si="4"/>
        <v>8.9639365254740078</v>
      </c>
      <c r="K53" s="62">
        <f t="shared" si="5"/>
        <v>5.718650559996604</v>
      </c>
      <c r="L53">
        <f t="shared" si="6"/>
        <v>8.739903215187951</v>
      </c>
      <c r="P53">
        <v>50.6</v>
      </c>
      <c r="Q53">
        <v>375.13406400000002</v>
      </c>
    </row>
    <row r="54" spans="1:17" x14ac:dyDescent="0.25">
      <c r="A54" s="67" t="s">
        <v>110</v>
      </c>
      <c r="B54">
        <v>1.511565</v>
      </c>
      <c r="C54">
        <v>0</v>
      </c>
      <c r="D54" s="20">
        <f t="shared" si="0"/>
        <v>375.44306399999999</v>
      </c>
      <c r="E54" s="30">
        <f>_xll.ChannelArea($P$2:$P$68,$Q$2:$Q$68,D54)</f>
        <v>15.236526749999086</v>
      </c>
      <c r="F54" s="30">
        <f>_xll.WettedPerimeter($P$2:$P$68,$Q$2:$Q$68,D54)</f>
        <v>29.889691617767316</v>
      </c>
      <c r="G54" s="62">
        <f t="shared" si="1"/>
        <v>0.50975857980890127</v>
      </c>
      <c r="H54" s="62">
        <f t="shared" si="2"/>
        <v>0.63813078434473269</v>
      </c>
      <c r="I54" s="62">
        <f t="shared" si="3"/>
        <v>9.8670064539403377</v>
      </c>
      <c r="J54" s="62">
        <f t="shared" si="4"/>
        <v>9.9132064386053287</v>
      </c>
      <c r="K54" s="62">
        <f t="shared" si="5"/>
        <v>6.8417305599978135</v>
      </c>
      <c r="L54">
        <f t="shared" si="6"/>
        <v>9.8634105521487072</v>
      </c>
      <c r="P54">
        <v>51.6</v>
      </c>
      <c r="Q54">
        <v>375.29406400000005</v>
      </c>
    </row>
    <row r="55" spans="1:17" x14ac:dyDescent="0.25">
      <c r="A55" s="67" t="s">
        <v>111</v>
      </c>
      <c r="B55">
        <v>1.4638150000000001</v>
      </c>
      <c r="C55">
        <v>0</v>
      </c>
      <c r="D55" s="20">
        <f t="shared" si="0"/>
        <v>375.39531399999998</v>
      </c>
      <c r="E55" s="30">
        <f>_xll.ChannelArea($P$2:$P$68,$Q$2:$Q$68,D55)</f>
        <v>13.835501302082211</v>
      </c>
      <c r="F55" s="30">
        <f>_xll.WettedPerimeter($P$2:$P$68,$Q$2:$Q$68,D55)</f>
        <v>29.187009810701035</v>
      </c>
      <c r="G55" s="62">
        <f t="shared" si="1"/>
        <v>0.47402941897150441</v>
      </c>
      <c r="H55" s="62">
        <f t="shared" si="2"/>
        <v>0.60795326753221623</v>
      </c>
      <c r="I55" s="62">
        <f t="shared" si="3"/>
        <v>8.1312560419180109</v>
      </c>
      <c r="J55" s="62">
        <f t="shared" si="4"/>
        <v>8.0038343098738274</v>
      </c>
      <c r="K55" s="62">
        <f t="shared" si="5"/>
        <v>4.5955705599990324</v>
      </c>
      <c r="L55">
        <f t="shared" si="6"/>
        <v>7.6163244258787017</v>
      </c>
      <c r="P55">
        <v>52.6</v>
      </c>
      <c r="Q55">
        <v>375.26406400000002</v>
      </c>
    </row>
    <row r="56" spans="1:17" x14ac:dyDescent="0.25">
      <c r="A56" s="67" t="s">
        <v>112</v>
      </c>
      <c r="B56">
        <v>1.511565</v>
      </c>
      <c r="C56">
        <v>0</v>
      </c>
      <c r="D56" s="20">
        <f t="shared" si="0"/>
        <v>375.44306399999999</v>
      </c>
      <c r="E56" s="30">
        <f>_xll.ChannelArea($P$2:$P$68,$Q$2:$Q$68,D56)</f>
        <v>15.236526749999086</v>
      </c>
      <c r="F56" s="30">
        <f>_xll.WettedPerimeter($P$2:$P$68,$Q$2:$Q$68,D56)</f>
        <v>29.889691617767316</v>
      </c>
      <c r="G56" s="62">
        <f t="shared" si="1"/>
        <v>0.50975857980890127</v>
      </c>
      <c r="H56" s="62">
        <f t="shared" si="2"/>
        <v>0.63813078434473269</v>
      </c>
      <c r="I56" s="62">
        <f t="shared" si="3"/>
        <v>9.8670064539403377</v>
      </c>
      <c r="J56" s="62">
        <f t="shared" si="4"/>
        <v>9.9132064386053287</v>
      </c>
      <c r="K56" s="62">
        <f t="shared" si="5"/>
        <v>6.8417305599978135</v>
      </c>
      <c r="L56">
        <f t="shared" si="6"/>
        <v>9.8634105521487072</v>
      </c>
      <c r="P56">
        <v>52.97</v>
      </c>
      <c r="Q56">
        <v>375.63406400000002</v>
      </c>
    </row>
    <row r="57" spans="1:17" x14ac:dyDescent="0.25">
      <c r="A57" s="67" t="s">
        <v>113</v>
      </c>
      <c r="B57">
        <v>1.4638150000000001</v>
      </c>
      <c r="C57">
        <v>0</v>
      </c>
      <c r="D57" s="20">
        <f t="shared" si="0"/>
        <v>375.39531399999998</v>
      </c>
      <c r="E57" s="30">
        <f>_xll.ChannelArea($P$2:$P$68,$Q$2:$Q$68,D57)</f>
        <v>13.835501302082211</v>
      </c>
      <c r="F57" s="30">
        <f>_xll.WettedPerimeter($P$2:$P$68,$Q$2:$Q$68,D57)</f>
        <v>29.187009810701035</v>
      </c>
      <c r="G57" s="62">
        <f t="shared" si="1"/>
        <v>0.47402941897150441</v>
      </c>
      <c r="H57" s="62">
        <f t="shared" si="2"/>
        <v>0.60795326753221623</v>
      </c>
      <c r="I57" s="62">
        <f t="shared" si="3"/>
        <v>8.1312560419180109</v>
      </c>
      <c r="J57" s="62">
        <f t="shared" si="4"/>
        <v>8.0038343098738274</v>
      </c>
      <c r="K57" s="62">
        <f t="shared" si="5"/>
        <v>4.5955705599990324</v>
      </c>
      <c r="L57">
        <f t="shared" si="6"/>
        <v>7.6163244258787017</v>
      </c>
      <c r="P57">
        <v>53.563095126508024</v>
      </c>
      <c r="Q57">
        <v>375.63406400000002</v>
      </c>
    </row>
    <row r="58" spans="1:17" x14ac:dyDescent="0.25">
      <c r="A58" s="67" t="s">
        <v>114</v>
      </c>
      <c r="B58">
        <v>1.4638150000000001</v>
      </c>
      <c r="C58">
        <v>0</v>
      </c>
      <c r="D58" s="20">
        <f t="shared" si="0"/>
        <v>375.39531399999998</v>
      </c>
      <c r="E58" s="30">
        <f>_xll.ChannelArea($P$2:$P$68,$Q$2:$Q$68,D58)</f>
        <v>13.835501302082211</v>
      </c>
      <c r="F58" s="30">
        <f>_xll.WettedPerimeter($P$2:$P$68,$Q$2:$Q$68,D58)</f>
        <v>29.187009810701035</v>
      </c>
      <c r="G58" s="62">
        <f t="shared" si="1"/>
        <v>0.47402941897150441</v>
      </c>
      <c r="H58" s="62">
        <f t="shared" si="2"/>
        <v>0.60795326753221623</v>
      </c>
      <c r="I58" s="62">
        <f t="shared" si="3"/>
        <v>8.1312560419180109</v>
      </c>
      <c r="J58" s="62">
        <f t="shared" si="4"/>
        <v>8.0038343098738274</v>
      </c>
      <c r="K58" s="62">
        <f t="shared" si="5"/>
        <v>4.5955705599990324</v>
      </c>
      <c r="L58">
        <f t="shared" si="6"/>
        <v>7.6163244258787017</v>
      </c>
      <c r="P58">
        <v>54.563095126508024</v>
      </c>
      <c r="Q58">
        <v>376.196686</v>
      </c>
    </row>
    <row r="59" spans="1:17" x14ac:dyDescent="0.25">
      <c r="A59" s="67" t="s">
        <v>115</v>
      </c>
      <c r="B59">
        <v>1.4638150000000001</v>
      </c>
      <c r="C59">
        <v>0</v>
      </c>
      <c r="D59" s="20">
        <f t="shared" si="0"/>
        <v>375.39531399999998</v>
      </c>
      <c r="E59" s="30">
        <f>_xll.ChannelArea($P$2:$P$68,$Q$2:$Q$68,D59)</f>
        <v>13.835501302082211</v>
      </c>
      <c r="F59" s="30">
        <f>_xll.WettedPerimeter($P$2:$P$68,$Q$2:$Q$68,D59)</f>
        <v>29.187009810701035</v>
      </c>
      <c r="G59" s="62">
        <f t="shared" si="1"/>
        <v>0.47402941897150441</v>
      </c>
      <c r="H59" s="62">
        <f t="shared" si="2"/>
        <v>0.60795326753221623</v>
      </c>
      <c r="I59" s="62">
        <f t="shared" si="3"/>
        <v>8.1312560419180109</v>
      </c>
      <c r="J59" s="62">
        <f t="shared" si="4"/>
        <v>8.0038343098738274</v>
      </c>
      <c r="K59" s="62">
        <f t="shared" si="5"/>
        <v>4.5955705599990324</v>
      </c>
      <c r="L59">
        <f t="shared" si="6"/>
        <v>7.6163244258787017</v>
      </c>
      <c r="P59">
        <v>55.563095126508024</v>
      </c>
      <c r="Q59">
        <v>376.196686</v>
      </c>
    </row>
    <row r="60" spans="1:17" x14ac:dyDescent="0.25">
      <c r="A60" s="67" t="s">
        <v>116</v>
      </c>
      <c r="B60">
        <v>1.511565</v>
      </c>
      <c r="C60">
        <v>0</v>
      </c>
      <c r="D60" s="20">
        <f t="shared" si="0"/>
        <v>375.44306399999999</v>
      </c>
      <c r="E60" s="30">
        <f>_xll.ChannelArea($P$2:$P$68,$Q$2:$Q$68,D60)</f>
        <v>15.236526749999086</v>
      </c>
      <c r="F60" s="30">
        <f>_xll.WettedPerimeter($P$2:$P$68,$Q$2:$Q$68,D60)</f>
        <v>29.889691617767316</v>
      </c>
      <c r="G60" s="62">
        <f t="shared" si="1"/>
        <v>0.50975857980890127</v>
      </c>
      <c r="H60" s="62">
        <f t="shared" si="2"/>
        <v>0.63813078434473269</v>
      </c>
      <c r="I60" s="62">
        <f t="shared" si="3"/>
        <v>9.8670064539403377</v>
      </c>
      <c r="J60" s="62">
        <f t="shared" si="4"/>
        <v>9.9132064386053287</v>
      </c>
      <c r="K60" s="62">
        <f t="shared" si="5"/>
        <v>6.8417305599978135</v>
      </c>
      <c r="L60">
        <f t="shared" si="6"/>
        <v>9.8634105521487072</v>
      </c>
      <c r="P60">
        <v>56.563095126508024</v>
      </c>
      <c r="Q60">
        <v>376.196686</v>
      </c>
    </row>
    <row r="61" spans="1:17" x14ac:dyDescent="0.25">
      <c r="A61" s="67" t="s">
        <v>117</v>
      </c>
      <c r="B61">
        <v>1.48769</v>
      </c>
      <c r="C61">
        <v>0</v>
      </c>
      <c r="D61" s="20">
        <f t="shared" si="0"/>
        <v>375.41918899999996</v>
      </c>
      <c r="E61" s="30">
        <f>_xll.ChannelArea($P$2:$P$68,$Q$2:$Q$68,D61)</f>
        <v>14.532086667966897</v>
      </c>
      <c r="F61" s="30">
        <f>_xll.WettedPerimeter($P$2:$P$68,$Q$2:$Q$68,D61)</f>
        <v>29.556536292095231</v>
      </c>
      <c r="G61" s="62">
        <f t="shared" si="1"/>
        <v>0.49167082787888922</v>
      </c>
      <c r="H61" s="62">
        <f t="shared" si="2"/>
        <v>0.62294488972382922</v>
      </c>
      <c r="I61" s="62">
        <f t="shared" si="3"/>
        <v>8.9935441671352088</v>
      </c>
      <c r="J61" s="62">
        <f t="shared" si="4"/>
        <v>8.9639365254740078</v>
      </c>
      <c r="K61" s="62">
        <f t="shared" si="5"/>
        <v>5.718650559996604</v>
      </c>
      <c r="L61">
        <f t="shared" si="6"/>
        <v>8.739903215187951</v>
      </c>
      <c r="P61">
        <v>57.563095126508024</v>
      </c>
      <c r="Q61">
        <v>376.196686</v>
      </c>
    </row>
    <row r="62" spans="1:17" x14ac:dyDescent="0.25">
      <c r="A62" s="67" t="s">
        <v>118</v>
      </c>
      <c r="B62">
        <v>1.4638150000000001</v>
      </c>
      <c r="C62">
        <v>0</v>
      </c>
      <c r="D62" s="20">
        <f t="shared" si="0"/>
        <v>375.39531399999998</v>
      </c>
      <c r="E62" s="30">
        <f>_xll.ChannelArea($P$2:$P$68,$Q$2:$Q$68,D62)</f>
        <v>13.835501302082211</v>
      </c>
      <c r="F62" s="30">
        <f>_xll.WettedPerimeter($P$2:$P$68,$Q$2:$Q$68,D62)</f>
        <v>29.187009810701035</v>
      </c>
      <c r="G62" s="62">
        <f t="shared" si="1"/>
        <v>0.47402941897150441</v>
      </c>
      <c r="H62" s="62">
        <f t="shared" si="2"/>
        <v>0.60795326753221623</v>
      </c>
      <c r="I62" s="62">
        <f t="shared" si="3"/>
        <v>8.1312560419180109</v>
      </c>
      <c r="J62" s="62">
        <f t="shared" si="4"/>
        <v>8.0038343098738274</v>
      </c>
      <c r="K62" s="62">
        <f t="shared" si="5"/>
        <v>4.5955705599990324</v>
      </c>
      <c r="L62">
        <f t="shared" si="6"/>
        <v>7.6163244258787017</v>
      </c>
      <c r="P62">
        <v>58.563095126508024</v>
      </c>
      <c r="Q62">
        <v>376.196686</v>
      </c>
    </row>
    <row r="63" spans="1:17" x14ac:dyDescent="0.25">
      <c r="A63" s="67" t="s">
        <v>119</v>
      </c>
      <c r="B63">
        <v>1.4638150000000001</v>
      </c>
      <c r="C63">
        <v>0</v>
      </c>
      <c r="D63" s="20">
        <f t="shared" si="0"/>
        <v>375.39531399999998</v>
      </c>
      <c r="E63" s="30">
        <f>_xll.ChannelArea($P$2:$P$68,$Q$2:$Q$68,D63)</f>
        <v>13.835501302082211</v>
      </c>
      <c r="F63" s="30">
        <f>_xll.WettedPerimeter($P$2:$P$68,$Q$2:$Q$68,D63)</f>
        <v>29.187009810701035</v>
      </c>
      <c r="G63" s="62">
        <f t="shared" si="1"/>
        <v>0.47402941897150441</v>
      </c>
      <c r="H63" s="62">
        <f t="shared" si="2"/>
        <v>0.60795326753221623</v>
      </c>
      <c r="I63" s="62">
        <f t="shared" si="3"/>
        <v>8.1312560419180109</v>
      </c>
      <c r="J63" s="62">
        <f t="shared" si="4"/>
        <v>8.0038343098738274</v>
      </c>
      <c r="K63" s="62">
        <f t="shared" si="5"/>
        <v>4.5955705599990324</v>
      </c>
      <c r="L63">
        <f t="shared" si="6"/>
        <v>7.6163244258787017</v>
      </c>
      <c r="P63">
        <v>59.563095126508024</v>
      </c>
      <c r="Q63">
        <v>376.196686</v>
      </c>
    </row>
    <row r="64" spans="1:17" x14ac:dyDescent="0.25">
      <c r="A64" s="67" t="s">
        <v>120</v>
      </c>
      <c r="B64">
        <v>1.5354399999999999</v>
      </c>
      <c r="C64">
        <v>0</v>
      </c>
      <c r="D64" s="20">
        <f t="shared" si="0"/>
        <v>375.46693899999997</v>
      </c>
      <c r="E64" s="30">
        <f>_xll.ChannelArea($P$2:$P$68,$Q$2:$Q$68,D64)</f>
        <v>15.948662042967088</v>
      </c>
      <c r="F64" s="30">
        <f>_xll.WettedPerimeter($P$2:$P$68,$Q$2:$Q$68,D64)</f>
        <v>30.222846943438597</v>
      </c>
      <c r="G64" s="62">
        <f t="shared" si="1"/>
        <v>0.52770217421325871</v>
      </c>
      <c r="H64" s="62">
        <f t="shared" si="2"/>
        <v>0.65301915762441842</v>
      </c>
      <c r="I64" s="62">
        <f t="shared" si="3"/>
        <v>10.723355908241299</v>
      </c>
      <c r="J64" s="62">
        <f t="shared" si="4"/>
        <v>10.822196861874897</v>
      </c>
      <c r="K64" s="62">
        <f t="shared" si="5"/>
        <v>7.9648105599990231</v>
      </c>
      <c r="L64">
        <f t="shared" si="6"/>
        <v>10.986846445812262</v>
      </c>
      <c r="P64">
        <v>60.563095126508024</v>
      </c>
      <c r="Q64">
        <v>377.40631100000002</v>
      </c>
    </row>
    <row r="65" spans="1:17" x14ac:dyDescent="0.25">
      <c r="A65" s="67" t="s">
        <v>121</v>
      </c>
      <c r="B65">
        <v>1.511565</v>
      </c>
      <c r="C65">
        <v>0</v>
      </c>
      <c r="D65" s="20">
        <f t="shared" si="0"/>
        <v>375.44306399999999</v>
      </c>
      <c r="E65" s="30">
        <f>_xll.ChannelArea($P$2:$P$68,$Q$2:$Q$68,D65)</f>
        <v>15.236526749999086</v>
      </c>
      <c r="F65" s="30">
        <f>_xll.WettedPerimeter($P$2:$P$68,$Q$2:$Q$68,D65)</f>
        <v>29.889691617767316</v>
      </c>
      <c r="G65" s="62">
        <f t="shared" si="1"/>
        <v>0.50975857980890127</v>
      </c>
      <c r="H65" s="62">
        <f t="shared" si="2"/>
        <v>0.63813078434473269</v>
      </c>
      <c r="I65" s="62">
        <f t="shared" si="3"/>
        <v>9.8670064539403377</v>
      </c>
      <c r="J65" s="62">
        <f t="shared" si="4"/>
        <v>9.9132064386053287</v>
      </c>
      <c r="K65" s="62">
        <f t="shared" si="5"/>
        <v>6.8417305599978135</v>
      </c>
      <c r="L65">
        <f t="shared" si="6"/>
        <v>9.8634105521487072</v>
      </c>
      <c r="P65">
        <v>61.563095126508024</v>
      </c>
      <c r="Q65">
        <v>378.16290300000003</v>
      </c>
    </row>
    <row r="66" spans="1:17" x14ac:dyDescent="0.25">
      <c r="A66" s="67" t="s">
        <v>122</v>
      </c>
      <c r="B66">
        <v>1.4638150000000001</v>
      </c>
      <c r="C66">
        <v>0</v>
      </c>
      <c r="D66" s="20">
        <f t="shared" si="0"/>
        <v>375.39531399999998</v>
      </c>
      <c r="E66" s="30">
        <f>_xll.ChannelArea($P$2:$P$68,$Q$2:$Q$68,D66)</f>
        <v>13.835501302082211</v>
      </c>
      <c r="F66" s="30">
        <f>_xll.WettedPerimeter($P$2:$P$68,$Q$2:$Q$68,D66)</f>
        <v>29.187009810701035</v>
      </c>
      <c r="G66" s="62">
        <f t="shared" si="1"/>
        <v>0.47402941897150441</v>
      </c>
      <c r="H66" s="62">
        <f t="shared" si="2"/>
        <v>0.60795326753221623</v>
      </c>
      <c r="I66" s="62">
        <f t="shared" si="3"/>
        <v>8.1312560419180109</v>
      </c>
      <c r="J66" s="62">
        <f t="shared" si="4"/>
        <v>8.0038343098738274</v>
      </c>
      <c r="K66" s="62">
        <f t="shared" si="5"/>
        <v>4.5955705599990324</v>
      </c>
      <c r="L66">
        <f t="shared" si="6"/>
        <v>7.6163244258787017</v>
      </c>
      <c r="P66">
        <v>62.563095126508024</v>
      </c>
      <c r="Q66">
        <v>378.16290300000003</v>
      </c>
    </row>
    <row r="67" spans="1:17" x14ac:dyDescent="0.25">
      <c r="A67" s="67" t="s">
        <v>123</v>
      </c>
      <c r="B67">
        <v>1.559315</v>
      </c>
      <c r="C67">
        <v>0</v>
      </c>
      <c r="D67" s="20">
        <f t="shared" ref="D67:D130" si="7">373.931499+B67</f>
        <v>375.490814</v>
      </c>
      <c r="E67" s="30">
        <f>_xll.ChannelArea($P$2:$P$68,$Q$2:$Q$68,D67)</f>
        <v>16.668533227677866</v>
      </c>
      <c r="F67" s="30">
        <f>_xll.WettedPerimeter($P$2:$P$68,$Q$2:$Q$68,D67)</f>
        <v>30.568022232462962</v>
      </c>
      <c r="G67" s="62">
        <f t="shared" ref="G67:G130" si="8">E67/F67</f>
        <v>0.54529315311659365</v>
      </c>
      <c r="H67" s="62">
        <f t="shared" ref="H67:H130" si="9">G67^(2/3)</f>
        <v>0.66745198611811529</v>
      </c>
      <c r="I67" s="62">
        <f t="shared" ref="I67:I130" si="10" xml:space="preserve"> (57.518*H67)- 26.837</f>
        <v>11.553503337541759</v>
      </c>
      <c r="J67" s="62">
        <f t="shared" ref="J67:J130" si="11">(39.413*LN(H67)) + 27.618</f>
        <v>11.683804063470793</v>
      </c>
      <c r="K67" s="62">
        <f t="shared" ref="K67:K130" si="12">(47.04*D67)-17654</f>
        <v>9.0878905600002327</v>
      </c>
      <c r="L67">
        <f t="shared" ref="L67:L130" si="13">(17667*LN(D67)) - 104722</f>
        <v>12.110210905288113</v>
      </c>
      <c r="P67">
        <v>63.563095126508024</v>
      </c>
      <c r="Q67">
        <v>378.16290300000003</v>
      </c>
    </row>
    <row r="68" spans="1:17" x14ac:dyDescent="0.25">
      <c r="A68" s="67" t="s">
        <v>124</v>
      </c>
      <c r="B68">
        <v>1.4638150000000001</v>
      </c>
      <c r="C68">
        <v>0.59999999999996589</v>
      </c>
      <c r="D68" s="20">
        <f t="shared" si="7"/>
        <v>375.39531399999998</v>
      </c>
      <c r="E68" s="30">
        <f>_xll.ChannelArea($P$2:$P$68,$Q$2:$Q$68,D68)</f>
        <v>13.835501302082211</v>
      </c>
      <c r="F68" s="30">
        <f>_xll.WettedPerimeter($P$2:$P$68,$Q$2:$Q$68,D68)</f>
        <v>29.187009810701035</v>
      </c>
      <c r="G68" s="62">
        <f t="shared" si="8"/>
        <v>0.47402941897150441</v>
      </c>
      <c r="H68" s="62">
        <f t="shared" si="9"/>
        <v>0.60795326753221623</v>
      </c>
      <c r="I68" s="62">
        <f t="shared" si="10"/>
        <v>8.1312560419180109</v>
      </c>
      <c r="J68" s="62">
        <f t="shared" si="11"/>
        <v>8.0038343098738274</v>
      </c>
      <c r="K68" s="62">
        <f t="shared" si="12"/>
        <v>4.5955705599990324</v>
      </c>
      <c r="L68">
        <f t="shared" si="13"/>
        <v>7.6163244258787017</v>
      </c>
      <c r="P68">
        <v>64.563095126508017</v>
      </c>
      <c r="Q68">
        <v>378.16290300000003</v>
      </c>
    </row>
    <row r="69" spans="1:17" x14ac:dyDescent="0.25">
      <c r="A69" s="67" t="s">
        <v>125</v>
      </c>
      <c r="B69">
        <v>1.48769</v>
      </c>
      <c r="C69">
        <v>0</v>
      </c>
      <c r="D69" s="20">
        <f t="shared" si="7"/>
        <v>375.41918899999996</v>
      </c>
      <c r="E69" s="30">
        <f>_xll.ChannelArea($P$2:$P$68,$Q$2:$Q$68,D69)</f>
        <v>14.532086667966897</v>
      </c>
      <c r="F69" s="30">
        <f>_xll.WettedPerimeter($P$2:$P$68,$Q$2:$Q$68,D69)</f>
        <v>29.556536292095231</v>
      </c>
      <c r="G69" s="62">
        <f t="shared" si="8"/>
        <v>0.49167082787888922</v>
      </c>
      <c r="H69" s="62">
        <f t="shared" si="9"/>
        <v>0.62294488972382922</v>
      </c>
      <c r="I69" s="62">
        <f t="shared" si="10"/>
        <v>8.9935441671352088</v>
      </c>
      <c r="J69" s="62">
        <f t="shared" si="11"/>
        <v>8.9639365254740078</v>
      </c>
      <c r="K69" s="62">
        <f t="shared" si="12"/>
        <v>5.718650559996604</v>
      </c>
      <c r="L69">
        <f t="shared" si="13"/>
        <v>8.739903215187951</v>
      </c>
    </row>
    <row r="70" spans="1:17" x14ac:dyDescent="0.25">
      <c r="A70" s="67" t="s">
        <v>126</v>
      </c>
      <c r="B70">
        <v>1.4638150000000001</v>
      </c>
      <c r="C70">
        <v>0</v>
      </c>
      <c r="D70" s="20">
        <f t="shared" si="7"/>
        <v>375.39531399999998</v>
      </c>
      <c r="E70" s="30">
        <f>_xll.ChannelArea($P$2:$P$68,$Q$2:$Q$68,D70)</f>
        <v>13.835501302082211</v>
      </c>
      <c r="F70" s="30">
        <f>_xll.WettedPerimeter($P$2:$P$68,$Q$2:$Q$68,D70)</f>
        <v>29.187009810701035</v>
      </c>
      <c r="G70" s="62">
        <f t="shared" si="8"/>
        <v>0.47402941897150441</v>
      </c>
      <c r="H70" s="62">
        <f t="shared" si="9"/>
        <v>0.60795326753221623</v>
      </c>
      <c r="I70" s="62">
        <f t="shared" si="10"/>
        <v>8.1312560419180109</v>
      </c>
      <c r="J70" s="62">
        <f t="shared" si="11"/>
        <v>8.0038343098738274</v>
      </c>
      <c r="K70" s="62">
        <f t="shared" si="12"/>
        <v>4.5955705599990324</v>
      </c>
      <c r="L70">
        <f t="shared" si="13"/>
        <v>7.6163244258787017</v>
      </c>
    </row>
    <row r="71" spans="1:17" x14ac:dyDescent="0.25">
      <c r="A71" s="67" t="s">
        <v>127</v>
      </c>
      <c r="B71">
        <v>1.5354399999999999</v>
      </c>
      <c r="C71">
        <v>0</v>
      </c>
      <c r="D71" s="20">
        <f t="shared" si="7"/>
        <v>375.46693899999997</v>
      </c>
      <c r="E71" s="30">
        <f>_xll.ChannelArea($P$2:$P$68,$Q$2:$Q$68,D71)</f>
        <v>15.948662042967088</v>
      </c>
      <c r="F71" s="30">
        <f>_xll.WettedPerimeter($P$2:$P$68,$Q$2:$Q$68,D71)</f>
        <v>30.222846943438597</v>
      </c>
      <c r="G71" s="62">
        <f t="shared" si="8"/>
        <v>0.52770217421325871</v>
      </c>
      <c r="H71" s="62">
        <f t="shared" si="9"/>
        <v>0.65301915762441842</v>
      </c>
      <c r="I71" s="62">
        <f t="shared" si="10"/>
        <v>10.723355908241299</v>
      </c>
      <c r="J71" s="62">
        <f t="shared" si="11"/>
        <v>10.822196861874897</v>
      </c>
      <c r="K71" s="62">
        <f t="shared" si="12"/>
        <v>7.9648105599990231</v>
      </c>
      <c r="L71">
        <f t="shared" si="13"/>
        <v>10.986846445812262</v>
      </c>
    </row>
    <row r="72" spans="1:17" x14ac:dyDescent="0.25">
      <c r="A72" s="67" t="s">
        <v>128</v>
      </c>
      <c r="B72">
        <v>1.511565</v>
      </c>
      <c r="C72">
        <v>0</v>
      </c>
      <c r="D72" s="20">
        <f t="shared" si="7"/>
        <v>375.44306399999999</v>
      </c>
      <c r="E72" s="30">
        <f>_xll.ChannelArea($P$2:$P$68,$Q$2:$Q$68,D72)</f>
        <v>15.236526749999086</v>
      </c>
      <c r="F72" s="30">
        <f>_xll.WettedPerimeter($P$2:$P$68,$Q$2:$Q$68,D72)</f>
        <v>29.889691617767316</v>
      </c>
      <c r="G72" s="62">
        <f t="shared" si="8"/>
        <v>0.50975857980890127</v>
      </c>
      <c r="H72" s="62">
        <f t="shared" si="9"/>
        <v>0.63813078434473269</v>
      </c>
      <c r="I72" s="62">
        <f t="shared" si="10"/>
        <v>9.8670064539403377</v>
      </c>
      <c r="J72" s="62">
        <f t="shared" si="11"/>
        <v>9.9132064386053287</v>
      </c>
      <c r="K72" s="62">
        <f t="shared" si="12"/>
        <v>6.8417305599978135</v>
      </c>
      <c r="L72">
        <f t="shared" si="13"/>
        <v>9.8634105521487072</v>
      </c>
    </row>
    <row r="73" spans="1:17" x14ac:dyDescent="0.25">
      <c r="A73" s="67" t="s">
        <v>129</v>
      </c>
      <c r="B73">
        <v>1.511565</v>
      </c>
      <c r="C73">
        <v>0</v>
      </c>
      <c r="D73" s="20">
        <f t="shared" si="7"/>
        <v>375.44306399999999</v>
      </c>
      <c r="E73" s="30">
        <f>_xll.ChannelArea($P$2:$P$68,$Q$2:$Q$68,D73)</f>
        <v>15.236526749999086</v>
      </c>
      <c r="F73" s="30">
        <f>_xll.WettedPerimeter($P$2:$P$68,$Q$2:$Q$68,D73)</f>
        <v>29.889691617767316</v>
      </c>
      <c r="G73" s="62">
        <f t="shared" si="8"/>
        <v>0.50975857980890127</v>
      </c>
      <c r="H73" s="62">
        <f t="shared" si="9"/>
        <v>0.63813078434473269</v>
      </c>
      <c r="I73" s="62">
        <f t="shared" si="10"/>
        <v>9.8670064539403377</v>
      </c>
      <c r="J73" s="62">
        <f t="shared" si="11"/>
        <v>9.9132064386053287</v>
      </c>
      <c r="K73" s="62">
        <f t="shared" si="12"/>
        <v>6.8417305599978135</v>
      </c>
      <c r="L73">
        <f t="shared" si="13"/>
        <v>9.8634105521487072</v>
      </c>
    </row>
    <row r="74" spans="1:17" x14ac:dyDescent="0.25">
      <c r="A74" s="67" t="s">
        <v>130</v>
      </c>
      <c r="B74">
        <v>1.4638150000000001</v>
      </c>
      <c r="C74">
        <v>0</v>
      </c>
      <c r="D74" s="20">
        <f t="shared" si="7"/>
        <v>375.39531399999998</v>
      </c>
      <c r="E74" s="30">
        <f>_xll.ChannelArea($P$2:$P$68,$Q$2:$Q$68,D74)</f>
        <v>13.835501302082211</v>
      </c>
      <c r="F74" s="30">
        <f>_xll.WettedPerimeter($P$2:$P$68,$Q$2:$Q$68,D74)</f>
        <v>29.187009810701035</v>
      </c>
      <c r="G74" s="62">
        <f t="shared" si="8"/>
        <v>0.47402941897150441</v>
      </c>
      <c r="H74" s="62">
        <f t="shared" si="9"/>
        <v>0.60795326753221623</v>
      </c>
      <c r="I74" s="62">
        <f t="shared" si="10"/>
        <v>8.1312560419180109</v>
      </c>
      <c r="J74" s="62">
        <f t="shared" si="11"/>
        <v>8.0038343098738274</v>
      </c>
      <c r="K74" s="62">
        <f t="shared" si="12"/>
        <v>4.5955705599990324</v>
      </c>
      <c r="L74">
        <f t="shared" si="13"/>
        <v>7.6163244258787017</v>
      </c>
    </row>
    <row r="75" spans="1:17" x14ac:dyDescent="0.25">
      <c r="A75" s="67" t="s">
        <v>131</v>
      </c>
      <c r="B75">
        <v>1.43994</v>
      </c>
      <c r="C75">
        <v>0</v>
      </c>
      <c r="D75" s="20">
        <f t="shared" si="7"/>
        <v>375.37143899999995</v>
      </c>
      <c r="E75" s="30">
        <f>_xll.ChannelArea($P$2:$P$68,$Q$2:$Q$68,D75)</f>
        <v>13.148509617185464</v>
      </c>
      <c r="F75" s="30">
        <f>_xll.WettedPerimeter($P$2:$P$68,$Q$2:$Q$68,D75)</f>
        <v>28.754613188699423</v>
      </c>
      <c r="G75" s="62">
        <f t="shared" si="8"/>
        <v>0.45726609260571915</v>
      </c>
      <c r="H75" s="62">
        <f t="shared" si="9"/>
        <v>0.59353454246559056</v>
      </c>
      <c r="I75" s="62">
        <f t="shared" si="10"/>
        <v>7.3019198135358359</v>
      </c>
      <c r="J75" s="62">
        <f t="shared" si="11"/>
        <v>7.0578197275088854</v>
      </c>
      <c r="K75" s="62">
        <f t="shared" si="12"/>
        <v>3.4724905599978229</v>
      </c>
      <c r="L75">
        <f t="shared" si="13"/>
        <v>6.4926741750969086</v>
      </c>
    </row>
    <row r="76" spans="1:17" x14ac:dyDescent="0.25">
      <c r="A76" s="67" t="s">
        <v>132</v>
      </c>
      <c r="B76">
        <v>1.511565</v>
      </c>
      <c r="C76">
        <v>0</v>
      </c>
      <c r="D76" s="20">
        <f t="shared" si="7"/>
        <v>375.44306399999999</v>
      </c>
      <c r="E76" s="30">
        <f>_xll.ChannelArea($P$2:$P$68,$Q$2:$Q$68,D76)</f>
        <v>15.236526749999086</v>
      </c>
      <c r="F76" s="30">
        <f>_xll.WettedPerimeter($P$2:$P$68,$Q$2:$Q$68,D76)</f>
        <v>29.889691617767316</v>
      </c>
      <c r="G76" s="62">
        <f t="shared" si="8"/>
        <v>0.50975857980890127</v>
      </c>
      <c r="H76" s="62">
        <f t="shared" si="9"/>
        <v>0.63813078434473269</v>
      </c>
      <c r="I76" s="62">
        <f t="shared" si="10"/>
        <v>9.8670064539403377</v>
      </c>
      <c r="J76" s="62">
        <f t="shared" si="11"/>
        <v>9.9132064386053287</v>
      </c>
      <c r="K76" s="62">
        <f t="shared" si="12"/>
        <v>6.8417305599978135</v>
      </c>
      <c r="L76">
        <f t="shared" si="13"/>
        <v>9.8634105521487072</v>
      </c>
    </row>
    <row r="77" spans="1:17" x14ac:dyDescent="0.25">
      <c r="A77" s="67" t="s">
        <v>133</v>
      </c>
      <c r="B77">
        <v>1.511565</v>
      </c>
      <c r="C77">
        <v>0</v>
      </c>
      <c r="D77" s="20">
        <f t="shared" si="7"/>
        <v>375.44306399999999</v>
      </c>
      <c r="E77" s="30">
        <f>_xll.ChannelArea($P$2:$P$68,$Q$2:$Q$68,D77)</f>
        <v>15.236526749999086</v>
      </c>
      <c r="F77" s="30">
        <f>_xll.WettedPerimeter($P$2:$P$68,$Q$2:$Q$68,D77)</f>
        <v>29.889691617767316</v>
      </c>
      <c r="G77" s="62">
        <f t="shared" si="8"/>
        <v>0.50975857980890127</v>
      </c>
      <c r="H77" s="62">
        <f t="shared" si="9"/>
        <v>0.63813078434473269</v>
      </c>
      <c r="I77" s="62">
        <f t="shared" si="10"/>
        <v>9.8670064539403377</v>
      </c>
      <c r="J77" s="62">
        <f t="shared" si="11"/>
        <v>9.9132064386053287</v>
      </c>
      <c r="K77" s="62">
        <f t="shared" si="12"/>
        <v>6.8417305599978135</v>
      </c>
      <c r="L77">
        <f t="shared" si="13"/>
        <v>9.8634105521487072</v>
      </c>
    </row>
    <row r="78" spans="1:17" x14ac:dyDescent="0.25">
      <c r="A78" s="67" t="s">
        <v>134</v>
      </c>
      <c r="B78">
        <v>1.511565</v>
      </c>
      <c r="C78">
        <v>0</v>
      </c>
      <c r="D78" s="20">
        <f t="shared" si="7"/>
        <v>375.44306399999999</v>
      </c>
      <c r="E78" s="30">
        <f>_xll.ChannelArea($P$2:$P$68,$Q$2:$Q$68,D78)</f>
        <v>15.236526749999086</v>
      </c>
      <c r="F78" s="30">
        <f>_xll.WettedPerimeter($P$2:$P$68,$Q$2:$Q$68,D78)</f>
        <v>29.889691617767316</v>
      </c>
      <c r="G78" s="62">
        <f t="shared" si="8"/>
        <v>0.50975857980890127</v>
      </c>
      <c r="H78" s="62">
        <f t="shared" si="9"/>
        <v>0.63813078434473269</v>
      </c>
      <c r="I78" s="62">
        <f t="shared" si="10"/>
        <v>9.8670064539403377</v>
      </c>
      <c r="J78" s="62">
        <f t="shared" si="11"/>
        <v>9.9132064386053287</v>
      </c>
      <c r="K78" s="62">
        <f t="shared" si="12"/>
        <v>6.8417305599978135</v>
      </c>
      <c r="L78">
        <f t="shared" si="13"/>
        <v>9.8634105521487072</v>
      </c>
    </row>
    <row r="79" spans="1:17" x14ac:dyDescent="0.25">
      <c r="A79" s="67" t="s">
        <v>135</v>
      </c>
      <c r="B79">
        <v>1.48769</v>
      </c>
      <c r="C79">
        <v>0</v>
      </c>
      <c r="D79" s="20">
        <f t="shared" si="7"/>
        <v>375.41918899999996</v>
      </c>
      <c r="E79" s="30">
        <f>_xll.ChannelArea($P$2:$P$68,$Q$2:$Q$68,D79)</f>
        <v>14.532086667966897</v>
      </c>
      <c r="F79" s="30">
        <f>_xll.WettedPerimeter($P$2:$P$68,$Q$2:$Q$68,D79)</f>
        <v>29.556536292095231</v>
      </c>
      <c r="G79" s="62">
        <f t="shared" si="8"/>
        <v>0.49167082787888922</v>
      </c>
      <c r="H79" s="62">
        <f t="shared" si="9"/>
        <v>0.62294488972382922</v>
      </c>
      <c r="I79" s="62">
        <f t="shared" si="10"/>
        <v>8.9935441671352088</v>
      </c>
      <c r="J79" s="62">
        <f t="shared" si="11"/>
        <v>8.9639365254740078</v>
      </c>
      <c r="K79" s="62">
        <f t="shared" si="12"/>
        <v>5.718650559996604</v>
      </c>
      <c r="L79">
        <f t="shared" si="13"/>
        <v>8.739903215187951</v>
      </c>
    </row>
    <row r="80" spans="1:17" x14ac:dyDescent="0.25">
      <c r="A80" s="67" t="s">
        <v>136</v>
      </c>
      <c r="B80">
        <v>1.43994</v>
      </c>
      <c r="C80">
        <v>0</v>
      </c>
      <c r="D80" s="20">
        <f t="shared" si="7"/>
        <v>375.37143899999995</v>
      </c>
      <c r="E80" s="30">
        <f>_xll.ChannelArea($P$2:$P$68,$Q$2:$Q$68,D80)</f>
        <v>13.148509617185464</v>
      </c>
      <c r="F80" s="30">
        <f>_xll.WettedPerimeter($P$2:$P$68,$Q$2:$Q$68,D80)</f>
        <v>28.754613188699423</v>
      </c>
      <c r="G80" s="62">
        <f t="shared" si="8"/>
        <v>0.45726609260571915</v>
      </c>
      <c r="H80" s="62">
        <f t="shared" si="9"/>
        <v>0.59353454246559056</v>
      </c>
      <c r="I80" s="62">
        <f t="shared" si="10"/>
        <v>7.3019198135358359</v>
      </c>
      <c r="J80" s="62">
        <f t="shared" si="11"/>
        <v>7.0578197275088854</v>
      </c>
      <c r="K80" s="62">
        <f t="shared" si="12"/>
        <v>3.4724905599978229</v>
      </c>
      <c r="L80">
        <f t="shared" si="13"/>
        <v>6.4926741750969086</v>
      </c>
    </row>
    <row r="81" spans="1:12" x14ac:dyDescent="0.25">
      <c r="A81" s="67" t="s">
        <v>137</v>
      </c>
      <c r="B81">
        <v>1.48769</v>
      </c>
      <c r="C81">
        <v>0</v>
      </c>
      <c r="D81" s="20">
        <f t="shared" si="7"/>
        <v>375.41918899999996</v>
      </c>
      <c r="E81" s="30">
        <f>_xll.ChannelArea($P$2:$P$68,$Q$2:$Q$68,D81)</f>
        <v>14.532086667966897</v>
      </c>
      <c r="F81" s="30">
        <f>_xll.WettedPerimeter($P$2:$P$68,$Q$2:$Q$68,D81)</f>
        <v>29.556536292095231</v>
      </c>
      <c r="G81" s="62">
        <f t="shared" si="8"/>
        <v>0.49167082787888922</v>
      </c>
      <c r="H81" s="62">
        <f t="shared" si="9"/>
        <v>0.62294488972382922</v>
      </c>
      <c r="I81" s="62">
        <f t="shared" si="10"/>
        <v>8.9935441671352088</v>
      </c>
      <c r="J81" s="62">
        <f t="shared" si="11"/>
        <v>8.9639365254740078</v>
      </c>
      <c r="K81" s="62">
        <f t="shared" si="12"/>
        <v>5.718650559996604</v>
      </c>
      <c r="L81">
        <f t="shared" si="13"/>
        <v>8.739903215187951</v>
      </c>
    </row>
    <row r="82" spans="1:12" x14ac:dyDescent="0.25">
      <c r="A82" s="67" t="s">
        <v>138</v>
      </c>
      <c r="B82">
        <v>1.511565</v>
      </c>
      <c r="C82">
        <v>0</v>
      </c>
      <c r="D82" s="20">
        <f t="shared" si="7"/>
        <v>375.44306399999999</v>
      </c>
      <c r="E82" s="30">
        <f>_xll.ChannelArea($P$2:$P$68,$Q$2:$Q$68,D82)</f>
        <v>15.236526749999086</v>
      </c>
      <c r="F82" s="30">
        <f>_xll.WettedPerimeter($P$2:$P$68,$Q$2:$Q$68,D82)</f>
        <v>29.889691617767316</v>
      </c>
      <c r="G82" s="62">
        <f t="shared" si="8"/>
        <v>0.50975857980890127</v>
      </c>
      <c r="H82" s="62">
        <f t="shared" si="9"/>
        <v>0.63813078434473269</v>
      </c>
      <c r="I82" s="62">
        <f t="shared" si="10"/>
        <v>9.8670064539403377</v>
      </c>
      <c r="J82" s="62">
        <f t="shared" si="11"/>
        <v>9.9132064386053287</v>
      </c>
      <c r="K82" s="62">
        <f t="shared" si="12"/>
        <v>6.8417305599978135</v>
      </c>
      <c r="L82">
        <f t="shared" si="13"/>
        <v>9.8634105521487072</v>
      </c>
    </row>
    <row r="83" spans="1:12" x14ac:dyDescent="0.25">
      <c r="A83" s="67" t="s">
        <v>139</v>
      </c>
      <c r="B83">
        <v>1.511565</v>
      </c>
      <c r="C83">
        <v>0</v>
      </c>
      <c r="D83" s="20">
        <f t="shared" si="7"/>
        <v>375.44306399999999</v>
      </c>
      <c r="E83" s="30">
        <f>_xll.ChannelArea($P$2:$P$68,$Q$2:$Q$68,D83)</f>
        <v>15.236526749999086</v>
      </c>
      <c r="F83" s="30">
        <f>_xll.WettedPerimeter($P$2:$P$68,$Q$2:$Q$68,D83)</f>
        <v>29.889691617767316</v>
      </c>
      <c r="G83" s="62">
        <f t="shared" si="8"/>
        <v>0.50975857980890127</v>
      </c>
      <c r="H83" s="62">
        <f t="shared" si="9"/>
        <v>0.63813078434473269</v>
      </c>
      <c r="I83" s="62">
        <f t="shared" si="10"/>
        <v>9.8670064539403377</v>
      </c>
      <c r="J83" s="62">
        <f t="shared" si="11"/>
        <v>9.9132064386053287</v>
      </c>
      <c r="K83" s="62">
        <f t="shared" si="12"/>
        <v>6.8417305599978135</v>
      </c>
      <c r="L83">
        <f t="shared" si="13"/>
        <v>9.8634105521487072</v>
      </c>
    </row>
    <row r="84" spans="1:12" x14ac:dyDescent="0.25">
      <c r="A84" s="67" t="s">
        <v>140</v>
      </c>
      <c r="B84">
        <v>1.559315</v>
      </c>
      <c r="C84">
        <v>0</v>
      </c>
      <c r="D84" s="20">
        <f t="shared" si="7"/>
        <v>375.490814</v>
      </c>
      <c r="E84" s="30">
        <f>_xll.ChannelArea($P$2:$P$68,$Q$2:$Q$68,D84)</f>
        <v>16.668533227677866</v>
      </c>
      <c r="F84" s="30">
        <f>_xll.WettedPerimeter($P$2:$P$68,$Q$2:$Q$68,D84)</f>
        <v>30.568022232462962</v>
      </c>
      <c r="G84" s="62">
        <f t="shared" si="8"/>
        <v>0.54529315311659365</v>
      </c>
      <c r="H84" s="62">
        <f t="shared" si="9"/>
        <v>0.66745198611811529</v>
      </c>
      <c r="I84" s="62">
        <f t="shared" si="10"/>
        <v>11.553503337541759</v>
      </c>
      <c r="J84" s="62">
        <f t="shared" si="11"/>
        <v>11.683804063470793</v>
      </c>
      <c r="K84" s="62">
        <f t="shared" si="12"/>
        <v>9.0878905600002327</v>
      </c>
      <c r="L84">
        <f t="shared" si="13"/>
        <v>12.110210905288113</v>
      </c>
    </row>
    <row r="85" spans="1:12" x14ac:dyDescent="0.25">
      <c r="A85" s="67" t="s">
        <v>141</v>
      </c>
      <c r="B85">
        <v>1.559315</v>
      </c>
      <c r="C85">
        <v>0</v>
      </c>
      <c r="D85" s="20">
        <f t="shared" si="7"/>
        <v>375.490814</v>
      </c>
      <c r="E85" s="30">
        <f>_xll.ChannelArea($P$2:$P$68,$Q$2:$Q$68,D85)</f>
        <v>16.668533227677866</v>
      </c>
      <c r="F85" s="30">
        <f>_xll.WettedPerimeter($P$2:$P$68,$Q$2:$Q$68,D85)</f>
        <v>30.568022232462962</v>
      </c>
      <c r="G85" s="62">
        <f t="shared" si="8"/>
        <v>0.54529315311659365</v>
      </c>
      <c r="H85" s="62">
        <f t="shared" si="9"/>
        <v>0.66745198611811529</v>
      </c>
      <c r="I85" s="62">
        <f t="shared" si="10"/>
        <v>11.553503337541759</v>
      </c>
      <c r="J85" s="62">
        <f t="shared" si="11"/>
        <v>11.683804063470793</v>
      </c>
      <c r="K85" s="62">
        <f t="shared" si="12"/>
        <v>9.0878905600002327</v>
      </c>
      <c r="L85">
        <f t="shared" si="13"/>
        <v>12.110210905288113</v>
      </c>
    </row>
    <row r="86" spans="1:12" x14ac:dyDescent="0.25">
      <c r="A86" s="67" t="s">
        <v>142</v>
      </c>
      <c r="B86">
        <v>1.511565</v>
      </c>
      <c r="C86">
        <v>0</v>
      </c>
      <c r="D86" s="20">
        <f t="shared" si="7"/>
        <v>375.44306399999999</v>
      </c>
      <c r="E86" s="30">
        <f>_xll.ChannelArea($P$2:$P$68,$Q$2:$Q$68,D86)</f>
        <v>15.236526749999086</v>
      </c>
      <c r="F86" s="30">
        <f>_xll.WettedPerimeter($P$2:$P$68,$Q$2:$Q$68,D86)</f>
        <v>29.889691617767316</v>
      </c>
      <c r="G86" s="62">
        <f t="shared" si="8"/>
        <v>0.50975857980890127</v>
      </c>
      <c r="H86" s="62">
        <f t="shared" si="9"/>
        <v>0.63813078434473269</v>
      </c>
      <c r="I86" s="62">
        <f t="shared" si="10"/>
        <v>9.8670064539403377</v>
      </c>
      <c r="J86" s="62">
        <f t="shared" si="11"/>
        <v>9.9132064386053287</v>
      </c>
      <c r="K86" s="62">
        <f t="shared" si="12"/>
        <v>6.8417305599978135</v>
      </c>
      <c r="L86">
        <f t="shared" si="13"/>
        <v>9.8634105521487072</v>
      </c>
    </row>
    <row r="87" spans="1:12" x14ac:dyDescent="0.25">
      <c r="A87" s="67" t="s">
        <v>143</v>
      </c>
      <c r="B87">
        <v>1.5831900000000001</v>
      </c>
      <c r="C87">
        <v>0</v>
      </c>
      <c r="D87" s="20">
        <f t="shared" si="7"/>
        <v>375.51468899999998</v>
      </c>
      <c r="E87" s="30">
        <f>_xll.ChannelArea($P$2:$P$68,$Q$2:$Q$68,D87)</f>
        <v>17.396855664061025</v>
      </c>
      <c r="F87" s="30">
        <f>_xll.WettedPerimeter($P$2:$P$68,$Q$2:$Q$68,D87)</f>
        <v>30.943692613695337</v>
      </c>
      <c r="G87" s="62">
        <f t="shared" si="8"/>
        <v>0.56221007238035225</v>
      </c>
      <c r="H87" s="62">
        <f t="shared" si="9"/>
        <v>0.68118605399391163</v>
      </c>
      <c r="I87" s="62">
        <f t="shared" si="10"/>
        <v>12.343459453621808</v>
      </c>
      <c r="J87" s="62">
        <f t="shared" si="11"/>
        <v>12.486568800129861</v>
      </c>
      <c r="K87" s="62">
        <f t="shared" si="12"/>
        <v>10.210970559997804</v>
      </c>
      <c r="L87">
        <f t="shared" si="13"/>
        <v>13.233503939642105</v>
      </c>
    </row>
    <row r="88" spans="1:12" x14ac:dyDescent="0.25">
      <c r="A88" s="67" t="s">
        <v>144</v>
      </c>
      <c r="B88">
        <v>1.5831900000000001</v>
      </c>
      <c r="C88">
        <v>0</v>
      </c>
      <c r="D88" s="20">
        <f t="shared" si="7"/>
        <v>375.51468899999998</v>
      </c>
      <c r="E88" s="30">
        <f>_xll.ChannelArea($P$2:$P$68,$Q$2:$Q$68,D88)</f>
        <v>17.396855664061025</v>
      </c>
      <c r="F88" s="30">
        <f>_xll.WettedPerimeter($P$2:$P$68,$Q$2:$Q$68,D88)</f>
        <v>30.943692613695337</v>
      </c>
      <c r="G88" s="62">
        <f t="shared" si="8"/>
        <v>0.56221007238035225</v>
      </c>
      <c r="H88" s="62">
        <f t="shared" si="9"/>
        <v>0.68118605399391163</v>
      </c>
      <c r="I88" s="62">
        <f t="shared" si="10"/>
        <v>12.343459453621808</v>
      </c>
      <c r="J88" s="62">
        <f t="shared" si="11"/>
        <v>12.486568800129861</v>
      </c>
      <c r="K88" s="62">
        <f t="shared" si="12"/>
        <v>10.210970559997804</v>
      </c>
      <c r="L88">
        <f t="shared" si="13"/>
        <v>13.233503939642105</v>
      </c>
    </row>
    <row r="89" spans="1:12" x14ac:dyDescent="0.25">
      <c r="A89" s="67" t="s">
        <v>145</v>
      </c>
      <c r="B89">
        <v>1.559315</v>
      </c>
      <c r="C89">
        <v>0</v>
      </c>
      <c r="D89" s="20">
        <f t="shared" si="7"/>
        <v>375.490814</v>
      </c>
      <c r="E89" s="30">
        <f>_xll.ChannelArea($P$2:$P$68,$Q$2:$Q$68,D89)</f>
        <v>16.668533227677866</v>
      </c>
      <c r="F89" s="30">
        <f>_xll.WettedPerimeter($P$2:$P$68,$Q$2:$Q$68,D89)</f>
        <v>30.568022232462962</v>
      </c>
      <c r="G89" s="62">
        <f t="shared" si="8"/>
        <v>0.54529315311659365</v>
      </c>
      <c r="H89" s="62">
        <f t="shared" si="9"/>
        <v>0.66745198611811529</v>
      </c>
      <c r="I89" s="62">
        <f t="shared" si="10"/>
        <v>11.553503337541759</v>
      </c>
      <c r="J89" s="62">
        <f t="shared" si="11"/>
        <v>11.683804063470793</v>
      </c>
      <c r="K89" s="62">
        <f t="shared" si="12"/>
        <v>9.0878905600002327</v>
      </c>
      <c r="L89">
        <f t="shared" si="13"/>
        <v>12.110210905288113</v>
      </c>
    </row>
    <row r="90" spans="1:12" x14ac:dyDescent="0.25">
      <c r="A90" s="67" t="s">
        <v>146</v>
      </c>
      <c r="B90">
        <v>1.511565</v>
      </c>
      <c r="C90">
        <v>0</v>
      </c>
      <c r="D90" s="20">
        <f t="shared" si="7"/>
        <v>375.44306399999999</v>
      </c>
      <c r="E90" s="30">
        <f>_xll.ChannelArea($P$2:$P$68,$Q$2:$Q$68,D90)</f>
        <v>15.236526749999086</v>
      </c>
      <c r="F90" s="30">
        <f>_xll.WettedPerimeter($P$2:$P$68,$Q$2:$Q$68,D90)</f>
        <v>29.889691617767316</v>
      </c>
      <c r="G90" s="62">
        <f t="shared" si="8"/>
        <v>0.50975857980890127</v>
      </c>
      <c r="H90" s="62">
        <f t="shared" si="9"/>
        <v>0.63813078434473269</v>
      </c>
      <c r="I90" s="62">
        <f t="shared" si="10"/>
        <v>9.8670064539403377</v>
      </c>
      <c r="J90" s="62">
        <f t="shared" si="11"/>
        <v>9.9132064386053287</v>
      </c>
      <c r="K90" s="62">
        <f t="shared" si="12"/>
        <v>6.8417305599978135</v>
      </c>
      <c r="L90">
        <f t="shared" si="13"/>
        <v>9.8634105521487072</v>
      </c>
    </row>
    <row r="91" spans="1:12" x14ac:dyDescent="0.25">
      <c r="A91" s="67" t="s">
        <v>147</v>
      </c>
      <c r="B91">
        <v>1.5354399999999999</v>
      </c>
      <c r="C91">
        <v>0</v>
      </c>
      <c r="D91" s="20">
        <f t="shared" si="7"/>
        <v>375.46693899999997</v>
      </c>
      <c r="E91" s="30">
        <f>_xll.ChannelArea($P$2:$P$68,$Q$2:$Q$68,D91)</f>
        <v>15.948662042967088</v>
      </c>
      <c r="F91" s="30">
        <f>_xll.WettedPerimeter($P$2:$P$68,$Q$2:$Q$68,D91)</f>
        <v>30.222846943438597</v>
      </c>
      <c r="G91" s="62">
        <f t="shared" si="8"/>
        <v>0.52770217421325871</v>
      </c>
      <c r="H91" s="62">
        <f t="shared" si="9"/>
        <v>0.65301915762441842</v>
      </c>
      <c r="I91" s="62">
        <f t="shared" si="10"/>
        <v>10.723355908241299</v>
      </c>
      <c r="J91" s="62">
        <f t="shared" si="11"/>
        <v>10.822196861874897</v>
      </c>
      <c r="K91" s="62">
        <f t="shared" si="12"/>
        <v>7.9648105599990231</v>
      </c>
      <c r="L91">
        <f t="shared" si="13"/>
        <v>10.986846445812262</v>
      </c>
    </row>
    <row r="92" spans="1:12" x14ac:dyDescent="0.25">
      <c r="A92" s="67" t="s">
        <v>148</v>
      </c>
      <c r="B92">
        <v>1.511565</v>
      </c>
      <c r="C92">
        <v>0</v>
      </c>
      <c r="D92" s="20">
        <f t="shared" si="7"/>
        <v>375.44306399999999</v>
      </c>
      <c r="E92" s="30">
        <f>_xll.ChannelArea($P$2:$P$68,$Q$2:$Q$68,D92)</f>
        <v>15.236526749999086</v>
      </c>
      <c r="F92" s="30">
        <f>_xll.WettedPerimeter($P$2:$P$68,$Q$2:$Q$68,D92)</f>
        <v>29.889691617767316</v>
      </c>
      <c r="G92" s="62">
        <f t="shared" si="8"/>
        <v>0.50975857980890127</v>
      </c>
      <c r="H92" s="62">
        <f t="shared" si="9"/>
        <v>0.63813078434473269</v>
      </c>
      <c r="I92" s="62">
        <f t="shared" si="10"/>
        <v>9.8670064539403377</v>
      </c>
      <c r="J92" s="62">
        <f t="shared" si="11"/>
        <v>9.9132064386053287</v>
      </c>
      <c r="K92" s="62">
        <f t="shared" si="12"/>
        <v>6.8417305599978135</v>
      </c>
      <c r="L92">
        <f t="shared" si="13"/>
        <v>9.8634105521487072</v>
      </c>
    </row>
    <row r="93" spans="1:12" x14ac:dyDescent="0.25">
      <c r="A93" s="67" t="s">
        <v>149</v>
      </c>
      <c r="B93">
        <v>1.559315</v>
      </c>
      <c r="C93">
        <v>0</v>
      </c>
      <c r="D93" s="20">
        <f t="shared" si="7"/>
        <v>375.490814</v>
      </c>
      <c r="E93" s="30">
        <f>_xll.ChannelArea($P$2:$P$68,$Q$2:$Q$68,D93)</f>
        <v>16.668533227677866</v>
      </c>
      <c r="F93" s="30">
        <f>_xll.WettedPerimeter($P$2:$P$68,$Q$2:$Q$68,D93)</f>
        <v>30.568022232462962</v>
      </c>
      <c r="G93" s="62">
        <f t="shared" si="8"/>
        <v>0.54529315311659365</v>
      </c>
      <c r="H93" s="62">
        <f t="shared" si="9"/>
        <v>0.66745198611811529</v>
      </c>
      <c r="I93" s="62">
        <f t="shared" si="10"/>
        <v>11.553503337541759</v>
      </c>
      <c r="J93" s="62">
        <f t="shared" si="11"/>
        <v>11.683804063470793</v>
      </c>
      <c r="K93" s="62">
        <f t="shared" si="12"/>
        <v>9.0878905600002327</v>
      </c>
      <c r="L93">
        <f t="shared" si="13"/>
        <v>12.110210905288113</v>
      </c>
    </row>
    <row r="94" spans="1:12" x14ac:dyDescent="0.25">
      <c r="A94" s="67" t="s">
        <v>150</v>
      </c>
      <c r="B94">
        <v>1.48769</v>
      </c>
      <c r="C94">
        <v>0</v>
      </c>
      <c r="D94" s="20">
        <f t="shared" si="7"/>
        <v>375.41918899999996</v>
      </c>
      <c r="E94" s="30">
        <f>_xll.ChannelArea($P$2:$P$68,$Q$2:$Q$68,D94)</f>
        <v>14.532086667966897</v>
      </c>
      <c r="F94" s="30">
        <f>_xll.WettedPerimeter($P$2:$P$68,$Q$2:$Q$68,D94)</f>
        <v>29.556536292095231</v>
      </c>
      <c r="G94" s="62">
        <f t="shared" si="8"/>
        <v>0.49167082787888922</v>
      </c>
      <c r="H94" s="62">
        <f t="shared" si="9"/>
        <v>0.62294488972382922</v>
      </c>
      <c r="I94" s="62">
        <f t="shared" si="10"/>
        <v>8.9935441671352088</v>
      </c>
      <c r="J94" s="62">
        <f t="shared" si="11"/>
        <v>8.9639365254740078</v>
      </c>
      <c r="K94" s="62">
        <f t="shared" si="12"/>
        <v>5.718650559996604</v>
      </c>
      <c r="L94">
        <f t="shared" si="13"/>
        <v>8.739903215187951</v>
      </c>
    </row>
    <row r="95" spans="1:12" x14ac:dyDescent="0.25">
      <c r="A95" s="67" t="s">
        <v>151</v>
      </c>
      <c r="B95">
        <v>1.48769</v>
      </c>
      <c r="C95">
        <v>0</v>
      </c>
      <c r="D95" s="20">
        <f t="shared" si="7"/>
        <v>375.41918899999996</v>
      </c>
      <c r="E95" s="30">
        <f>_xll.ChannelArea($P$2:$P$68,$Q$2:$Q$68,D95)</f>
        <v>14.532086667966897</v>
      </c>
      <c r="F95" s="30">
        <f>_xll.WettedPerimeter($P$2:$P$68,$Q$2:$Q$68,D95)</f>
        <v>29.556536292095231</v>
      </c>
      <c r="G95" s="62">
        <f t="shared" si="8"/>
        <v>0.49167082787888922</v>
      </c>
      <c r="H95" s="62">
        <f t="shared" si="9"/>
        <v>0.62294488972382922</v>
      </c>
      <c r="I95" s="62">
        <f t="shared" si="10"/>
        <v>8.9935441671352088</v>
      </c>
      <c r="J95" s="62">
        <f t="shared" si="11"/>
        <v>8.9639365254740078</v>
      </c>
      <c r="K95" s="62">
        <f t="shared" si="12"/>
        <v>5.718650559996604</v>
      </c>
      <c r="L95">
        <f t="shared" si="13"/>
        <v>8.739903215187951</v>
      </c>
    </row>
    <row r="96" spans="1:12" x14ac:dyDescent="0.25">
      <c r="A96" s="67" t="s">
        <v>152</v>
      </c>
      <c r="B96">
        <v>1.5354399999999999</v>
      </c>
      <c r="C96">
        <v>0</v>
      </c>
      <c r="D96" s="20">
        <f t="shared" si="7"/>
        <v>375.46693899999997</v>
      </c>
      <c r="E96" s="30">
        <f>_xll.ChannelArea($P$2:$P$68,$Q$2:$Q$68,D96)</f>
        <v>15.948662042967088</v>
      </c>
      <c r="F96" s="30">
        <f>_xll.WettedPerimeter($P$2:$P$68,$Q$2:$Q$68,D96)</f>
        <v>30.222846943438597</v>
      </c>
      <c r="G96" s="62">
        <f t="shared" si="8"/>
        <v>0.52770217421325871</v>
      </c>
      <c r="H96" s="62">
        <f t="shared" si="9"/>
        <v>0.65301915762441842</v>
      </c>
      <c r="I96" s="62">
        <f t="shared" si="10"/>
        <v>10.723355908241299</v>
      </c>
      <c r="J96" s="62">
        <f t="shared" si="11"/>
        <v>10.822196861874897</v>
      </c>
      <c r="K96" s="62">
        <f t="shared" si="12"/>
        <v>7.9648105599990231</v>
      </c>
      <c r="L96">
        <f t="shared" si="13"/>
        <v>10.986846445812262</v>
      </c>
    </row>
    <row r="97" spans="1:12" x14ac:dyDescent="0.25">
      <c r="A97" s="67" t="s">
        <v>153</v>
      </c>
      <c r="B97">
        <v>1.511565</v>
      </c>
      <c r="C97">
        <v>0</v>
      </c>
      <c r="D97" s="20">
        <f t="shared" si="7"/>
        <v>375.44306399999999</v>
      </c>
      <c r="E97" s="30">
        <f>_xll.ChannelArea($P$2:$P$68,$Q$2:$Q$68,D97)</f>
        <v>15.236526749999086</v>
      </c>
      <c r="F97" s="30">
        <f>_xll.WettedPerimeter($P$2:$P$68,$Q$2:$Q$68,D97)</f>
        <v>29.889691617767316</v>
      </c>
      <c r="G97" s="62">
        <f t="shared" si="8"/>
        <v>0.50975857980890127</v>
      </c>
      <c r="H97" s="62">
        <f t="shared" si="9"/>
        <v>0.63813078434473269</v>
      </c>
      <c r="I97" s="62">
        <f t="shared" si="10"/>
        <v>9.8670064539403377</v>
      </c>
      <c r="J97" s="62">
        <f t="shared" si="11"/>
        <v>9.9132064386053287</v>
      </c>
      <c r="K97" s="62">
        <f t="shared" si="12"/>
        <v>6.8417305599978135</v>
      </c>
      <c r="L97">
        <f t="shared" si="13"/>
        <v>9.8634105521487072</v>
      </c>
    </row>
    <row r="98" spans="1:12" x14ac:dyDescent="0.25">
      <c r="A98" s="67" t="s">
        <v>154</v>
      </c>
      <c r="B98">
        <v>1.511565</v>
      </c>
      <c r="C98">
        <v>0</v>
      </c>
      <c r="D98" s="20">
        <f t="shared" si="7"/>
        <v>375.44306399999999</v>
      </c>
      <c r="E98" s="30">
        <f>_xll.ChannelArea($P$2:$P$68,$Q$2:$Q$68,D98)</f>
        <v>15.236526749999086</v>
      </c>
      <c r="F98" s="30">
        <f>_xll.WettedPerimeter($P$2:$P$68,$Q$2:$Q$68,D98)</f>
        <v>29.889691617767316</v>
      </c>
      <c r="G98" s="62">
        <f t="shared" si="8"/>
        <v>0.50975857980890127</v>
      </c>
      <c r="H98" s="62">
        <f t="shared" si="9"/>
        <v>0.63813078434473269</v>
      </c>
      <c r="I98" s="62">
        <f t="shared" si="10"/>
        <v>9.8670064539403377</v>
      </c>
      <c r="J98" s="62">
        <f t="shared" si="11"/>
        <v>9.9132064386053287</v>
      </c>
      <c r="K98" s="62">
        <f t="shared" si="12"/>
        <v>6.8417305599978135</v>
      </c>
      <c r="L98">
        <f t="shared" si="13"/>
        <v>9.8634105521487072</v>
      </c>
    </row>
    <row r="99" spans="1:12" x14ac:dyDescent="0.25">
      <c r="A99" s="67" t="s">
        <v>155</v>
      </c>
      <c r="B99">
        <v>1.5354399999999999</v>
      </c>
      <c r="C99">
        <v>0</v>
      </c>
      <c r="D99" s="20">
        <f t="shared" si="7"/>
        <v>375.46693899999997</v>
      </c>
      <c r="E99" s="30">
        <f>_xll.ChannelArea($P$2:$P$68,$Q$2:$Q$68,D99)</f>
        <v>15.948662042967088</v>
      </c>
      <c r="F99" s="30">
        <f>_xll.WettedPerimeter($P$2:$P$68,$Q$2:$Q$68,D99)</f>
        <v>30.222846943438597</v>
      </c>
      <c r="G99" s="62">
        <f t="shared" si="8"/>
        <v>0.52770217421325871</v>
      </c>
      <c r="H99" s="62">
        <f t="shared" si="9"/>
        <v>0.65301915762441842</v>
      </c>
      <c r="I99" s="62">
        <f t="shared" si="10"/>
        <v>10.723355908241299</v>
      </c>
      <c r="J99" s="62">
        <f t="shared" si="11"/>
        <v>10.822196861874897</v>
      </c>
      <c r="K99" s="62">
        <f t="shared" si="12"/>
        <v>7.9648105599990231</v>
      </c>
      <c r="L99">
        <f t="shared" si="13"/>
        <v>10.986846445812262</v>
      </c>
    </row>
    <row r="100" spans="1:12" x14ac:dyDescent="0.25">
      <c r="A100" s="67" t="s">
        <v>156</v>
      </c>
      <c r="B100">
        <v>1.511565</v>
      </c>
      <c r="C100">
        <v>0</v>
      </c>
      <c r="D100" s="20">
        <f t="shared" si="7"/>
        <v>375.44306399999999</v>
      </c>
      <c r="E100" s="30">
        <f>_xll.ChannelArea($P$2:$P$68,$Q$2:$Q$68,D100)</f>
        <v>15.236526749999086</v>
      </c>
      <c r="F100" s="30">
        <f>_xll.WettedPerimeter($P$2:$P$68,$Q$2:$Q$68,D100)</f>
        <v>29.889691617767316</v>
      </c>
      <c r="G100" s="62">
        <f t="shared" si="8"/>
        <v>0.50975857980890127</v>
      </c>
      <c r="H100" s="62">
        <f t="shared" si="9"/>
        <v>0.63813078434473269</v>
      </c>
      <c r="I100" s="62">
        <f t="shared" si="10"/>
        <v>9.8670064539403377</v>
      </c>
      <c r="J100" s="62">
        <f t="shared" si="11"/>
        <v>9.9132064386053287</v>
      </c>
      <c r="K100" s="62">
        <f t="shared" si="12"/>
        <v>6.8417305599978135</v>
      </c>
      <c r="L100">
        <f t="shared" si="13"/>
        <v>9.8634105521487072</v>
      </c>
    </row>
    <row r="101" spans="1:12" x14ac:dyDescent="0.25">
      <c r="A101" s="67" t="s">
        <v>157</v>
      </c>
      <c r="B101">
        <v>1.48769</v>
      </c>
      <c r="C101">
        <v>0</v>
      </c>
      <c r="D101" s="20">
        <f t="shared" si="7"/>
        <v>375.41918899999996</v>
      </c>
      <c r="E101" s="30">
        <f>_xll.ChannelArea($P$2:$P$68,$Q$2:$Q$68,D101)</f>
        <v>14.532086667966897</v>
      </c>
      <c r="F101" s="30">
        <f>_xll.WettedPerimeter($P$2:$P$68,$Q$2:$Q$68,D101)</f>
        <v>29.556536292095231</v>
      </c>
      <c r="G101" s="62">
        <f t="shared" si="8"/>
        <v>0.49167082787888922</v>
      </c>
      <c r="H101" s="62">
        <f t="shared" si="9"/>
        <v>0.62294488972382922</v>
      </c>
      <c r="I101" s="62">
        <f t="shared" si="10"/>
        <v>8.9935441671352088</v>
      </c>
      <c r="J101" s="62">
        <f t="shared" si="11"/>
        <v>8.9639365254740078</v>
      </c>
      <c r="K101" s="62">
        <f t="shared" si="12"/>
        <v>5.718650559996604</v>
      </c>
      <c r="L101">
        <f t="shared" si="13"/>
        <v>8.739903215187951</v>
      </c>
    </row>
    <row r="102" spans="1:12" x14ac:dyDescent="0.25">
      <c r="A102" s="67" t="s">
        <v>158</v>
      </c>
      <c r="B102">
        <v>1.4638150000000001</v>
      </c>
      <c r="C102">
        <v>0</v>
      </c>
      <c r="D102" s="20">
        <f t="shared" si="7"/>
        <v>375.39531399999998</v>
      </c>
      <c r="E102" s="30">
        <f>_xll.ChannelArea($P$2:$P$68,$Q$2:$Q$68,D102)</f>
        <v>13.835501302082211</v>
      </c>
      <c r="F102" s="30">
        <f>_xll.WettedPerimeter($P$2:$P$68,$Q$2:$Q$68,D102)</f>
        <v>29.187009810701035</v>
      </c>
      <c r="G102" s="62">
        <f t="shared" si="8"/>
        <v>0.47402941897150441</v>
      </c>
      <c r="H102" s="62">
        <f t="shared" si="9"/>
        <v>0.60795326753221623</v>
      </c>
      <c r="I102" s="62">
        <f t="shared" si="10"/>
        <v>8.1312560419180109</v>
      </c>
      <c r="J102" s="62">
        <f t="shared" si="11"/>
        <v>8.0038343098738274</v>
      </c>
      <c r="K102" s="62">
        <f t="shared" si="12"/>
        <v>4.5955705599990324</v>
      </c>
      <c r="L102">
        <f t="shared" si="13"/>
        <v>7.6163244258787017</v>
      </c>
    </row>
    <row r="103" spans="1:12" x14ac:dyDescent="0.25">
      <c r="A103" s="67" t="s">
        <v>159</v>
      </c>
      <c r="B103">
        <v>1.48769</v>
      </c>
      <c r="C103">
        <v>0</v>
      </c>
      <c r="D103" s="20">
        <f t="shared" si="7"/>
        <v>375.41918899999996</v>
      </c>
      <c r="E103" s="30">
        <f>_xll.ChannelArea($P$2:$P$68,$Q$2:$Q$68,D103)</f>
        <v>14.532086667966897</v>
      </c>
      <c r="F103" s="30">
        <f>_xll.WettedPerimeter($P$2:$P$68,$Q$2:$Q$68,D103)</f>
        <v>29.556536292095231</v>
      </c>
      <c r="G103" s="62">
        <f t="shared" si="8"/>
        <v>0.49167082787888922</v>
      </c>
      <c r="H103" s="62">
        <f t="shared" si="9"/>
        <v>0.62294488972382922</v>
      </c>
      <c r="I103" s="62">
        <f t="shared" si="10"/>
        <v>8.9935441671352088</v>
      </c>
      <c r="J103" s="62">
        <f t="shared" si="11"/>
        <v>8.9639365254740078</v>
      </c>
      <c r="K103" s="62">
        <f t="shared" si="12"/>
        <v>5.718650559996604</v>
      </c>
      <c r="L103">
        <f t="shared" si="13"/>
        <v>8.739903215187951</v>
      </c>
    </row>
    <row r="104" spans="1:12" x14ac:dyDescent="0.25">
      <c r="A104" s="67" t="s">
        <v>160</v>
      </c>
      <c r="B104">
        <v>1.511565</v>
      </c>
      <c r="C104">
        <v>0</v>
      </c>
      <c r="D104" s="20">
        <f t="shared" si="7"/>
        <v>375.44306399999999</v>
      </c>
      <c r="E104" s="30">
        <f>_xll.ChannelArea($P$2:$P$68,$Q$2:$Q$68,D104)</f>
        <v>15.236526749999086</v>
      </c>
      <c r="F104" s="30">
        <f>_xll.WettedPerimeter($P$2:$P$68,$Q$2:$Q$68,D104)</f>
        <v>29.889691617767316</v>
      </c>
      <c r="G104" s="62">
        <f t="shared" si="8"/>
        <v>0.50975857980890127</v>
      </c>
      <c r="H104" s="62">
        <f t="shared" si="9"/>
        <v>0.63813078434473269</v>
      </c>
      <c r="I104" s="62">
        <f t="shared" si="10"/>
        <v>9.8670064539403377</v>
      </c>
      <c r="J104" s="62">
        <f t="shared" si="11"/>
        <v>9.9132064386053287</v>
      </c>
      <c r="K104" s="62">
        <f t="shared" si="12"/>
        <v>6.8417305599978135</v>
      </c>
      <c r="L104">
        <f t="shared" si="13"/>
        <v>9.8634105521487072</v>
      </c>
    </row>
    <row r="105" spans="1:12" x14ac:dyDescent="0.25">
      <c r="A105" s="67" t="s">
        <v>161</v>
      </c>
      <c r="B105">
        <v>1.559315</v>
      </c>
      <c r="C105">
        <v>0</v>
      </c>
      <c r="D105" s="20">
        <f t="shared" si="7"/>
        <v>375.490814</v>
      </c>
      <c r="E105" s="30">
        <f>_xll.ChannelArea($P$2:$P$68,$Q$2:$Q$68,D105)</f>
        <v>16.668533227677866</v>
      </c>
      <c r="F105" s="30">
        <f>_xll.WettedPerimeter($P$2:$P$68,$Q$2:$Q$68,D105)</f>
        <v>30.568022232462962</v>
      </c>
      <c r="G105" s="62">
        <f t="shared" si="8"/>
        <v>0.54529315311659365</v>
      </c>
      <c r="H105" s="62">
        <f t="shared" si="9"/>
        <v>0.66745198611811529</v>
      </c>
      <c r="I105" s="62">
        <f t="shared" si="10"/>
        <v>11.553503337541759</v>
      </c>
      <c r="J105" s="62">
        <f t="shared" si="11"/>
        <v>11.683804063470793</v>
      </c>
      <c r="K105" s="62">
        <f t="shared" si="12"/>
        <v>9.0878905600002327</v>
      </c>
      <c r="L105">
        <f t="shared" si="13"/>
        <v>12.110210905288113</v>
      </c>
    </row>
    <row r="106" spans="1:12" x14ac:dyDescent="0.25">
      <c r="A106" s="67" t="s">
        <v>162</v>
      </c>
      <c r="B106">
        <v>1.4638150000000001</v>
      </c>
      <c r="C106">
        <v>0</v>
      </c>
      <c r="D106" s="20">
        <f t="shared" si="7"/>
        <v>375.39531399999998</v>
      </c>
      <c r="E106" s="30">
        <f>_xll.ChannelArea($P$2:$P$68,$Q$2:$Q$68,D106)</f>
        <v>13.835501302082211</v>
      </c>
      <c r="F106" s="30">
        <f>_xll.WettedPerimeter($P$2:$P$68,$Q$2:$Q$68,D106)</f>
        <v>29.187009810701035</v>
      </c>
      <c r="G106" s="62">
        <f t="shared" si="8"/>
        <v>0.47402941897150441</v>
      </c>
      <c r="H106" s="62">
        <f t="shared" si="9"/>
        <v>0.60795326753221623</v>
      </c>
      <c r="I106" s="62">
        <f t="shared" si="10"/>
        <v>8.1312560419180109</v>
      </c>
      <c r="J106" s="62">
        <f t="shared" si="11"/>
        <v>8.0038343098738274</v>
      </c>
      <c r="K106" s="62">
        <f t="shared" si="12"/>
        <v>4.5955705599990324</v>
      </c>
      <c r="L106">
        <f t="shared" si="13"/>
        <v>7.6163244258787017</v>
      </c>
    </row>
    <row r="107" spans="1:12" x14ac:dyDescent="0.25">
      <c r="A107" s="67" t="s">
        <v>163</v>
      </c>
      <c r="B107">
        <v>1.43994</v>
      </c>
      <c r="C107">
        <v>0</v>
      </c>
      <c r="D107" s="20">
        <f t="shared" si="7"/>
        <v>375.37143899999995</v>
      </c>
      <c r="E107" s="30">
        <f>_xll.ChannelArea($P$2:$P$68,$Q$2:$Q$68,D107)</f>
        <v>13.148509617185464</v>
      </c>
      <c r="F107" s="30">
        <f>_xll.WettedPerimeter($P$2:$P$68,$Q$2:$Q$68,D107)</f>
        <v>28.754613188699423</v>
      </c>
      <c r="G107" s="62">
        <f t="shared" si="8"/>
        <v>0.45726609260571915</v>
      </c>
      <c r="H107" s="62">
        <f t="shared" si="9"/>
        <v>0.59353454246559056</v>
      </c>
      <c r="I107" s="62">
        <f t="shared" si="10"/>
        <v>7.3019198135358359</v>
      </c>
      <c r="J107" s="62">
        <f t="shared" si="11"/>
        <v>7.0578197275088854</v>
      </c>
      <c r="K107" s="62">
        <f t="shared" si="12"/>
        <v>3.4724905599978229</v>
      </c>
      <c r="L107">
        <f t="shared" si="13"/>
        <v>6.4926741750969086</v>
      </c>
    </row>
    <row r="108" spans="1:12" x14ac:dyDescent="0.25">
      <c r="A108" s="67" t="s">
        <v>164</v>
      </c>
      <c r="B108">
        <v>1.5354399999999999</v>
      </c>
      <c r="C108">
        <v>0</v>
      </c>
      <c r="D108" s="20">
        <f t="shared" si="7"/>
        <v>375.46693899999997</v>
      </c>
      <c r="E108" s="30">
        <f>_xll.ChannelArea($P$2:$P$68,$Q$2:$Q$68,D108)</f>
        <v>15.948662042967088</v>
      </c>
      <c r="F108" s="30">
        <f>_xll.WettedPerimeter($P$2:$P$68,$Q$2:$Q$68,D108)</f>
        <v>30.222846943438597</v>
      </c>
      <c r="G108" s="62">
        <f t="shared" si="8"/>
        <v>0.52770217421325871</v>
      </c>
      <c r="H108" s="62">
        <f t="shared" si="9"/>
        <v>0.65301915762441842</v>
      </c>
      <c r="I108" s="62">
        <f t="shared" si="10"/>
        <v>10.723355908241299</v>
      </c>
      <c r="J108" s="62">
        <f t="shared" si="11"/>
        <v>10.822196861874897</v>
      </c>
      <c r="K108" s="62">
        <f t="shared" si="12"/>
        <v>7.9648105599990231</v>
      </c>
      <c r="L108">
        <f t="shared" si="13"/>
        <v>10.986846445812262</v>
      </c>
    </row>
    <row r="109" spans="1:12" x14ac:dyDescent="0.25">
      <c r="A109" s="67" t="s">
        <v>165</v>
      </c>
      <c r="B109">
        <v>1.4638150000000001</v>
      </c>
      <c r="C109">
        <v>0</v>
      </c>
      <c r="D109" s="20">
        <f t="shared" si="7"/>
        <v>375.39531399999998</v>
      </c>
      <c r="E109" s="30">
        <f>_xll.ChannelArea($P$2:$P$68,$Q$2:$Q$68,D109)</f>
        <v>13.835501302082211</v>
      </c>
      <c r="F109" s="30">
        <f>_xll.WettedPerimeter($P$2:$P$68,$Q$2:$Q$68,D109)</f>
        <v>29.187009810701035</v>
      </c>
      <c r="G109" s="62">
        <f t="shared" si="8"/>
        <v>0.47402941897150441</v>
      </c>
      <c r="H109" s="62">
        <f t="shared" si="9"/>
        <v>0.60795326753221623</v>
      </c>
      <c r="I109" s="62">
        <f t="shared" si="10"/>
        <v>8.1312560419180109</v>
      </c>
      <c r="J109" s="62">
        <f t="shared" si="11"/>
        <v>8.0038343098738274</v>
      </c>
      <c r="K109" s="62">
        <f t="shared" si="12"/>
        <v>4.5955705599990324</v>
      </c>
      <c r="L109">
        <f t="shared" si="13"/>
        <v>7.6163244258787017</v>
      </c>
    </row>
    <row r="110" spans="1:12" x14ac:dyDescent="0.25">
      <c r="A110" s="67" t="s">
        <v>166</v>
      </c>
      <c r="B110">
        <v>1.559315</v>
      </c>
      <c r="C110">
        <v>0</v>
      </c>
      <c r="D110" s="20">
        <f t="shared" si="7"/>
        <v>375.490814</v>
      </c>
      <c r="E110" s="30">
        <f>_xll.ChannelArea($P$2:$P$68,$Q$2:$Q$68,D110)</f>
        <v>16.668533227677866</v>
      </c>
      <c r="F110" s="30">
        <f>_xll.WettedPerimeter($P$2:$P$68,$Q$2:$Q$68,D110)</f>
        <v>30.568022232462962</v>
      </c>
      <c r="G110" s="62">
        <f t="shared" si="8"/>
        <v>0.54529315311659365</v>
      </c>
      <c r="H110" s="62">
        <f t="shared" si="9"/>
        <v>0.66745198611811529</v>
      </c>
      <c r="I110" s="62">
        <f t="shared" si="10"/>
        <v>11.553503337541759</v>
      </c>
      <c r="J110" s="62">
        <f t="shared" si="11"/>
        <v>11.683804063470793</v>
      </c>
      <c r="K110" s="62">
        <f t="shared" si="12"/>
        <v>9.0878905600002327</v>
      </c>
      <c r="L110">
        <f t="shared" si="13"/>
        <v>12.110210905288113</v>
      </c>
    </row>
    <row r="111" spans="1:12" x14ac:dyDescent="0.25">
      <c r="A111" s="67" t="s">
        <v>167</v>
      </c>
      <c r="B111">
        <v>1.559315</v>
      </c>
      <c r="C111">
        <v>0</v>
      </c>
      <c r="D111" s="20">
        <f t="shared" si="7"/>
        <v>375.490814</v>
      </c>
      <c r="E111" s="30">
        <f>_xll.ChannelArea($P$2:$P$68,$Q$2:$Q$68,D111)</f>
        <v>16.668533227677866</v>
      </c>
      <c r="F111" s="30">
        <f>_xll.WettedPerimeter($P$2:$P$68,$Q$2:$Q$68,D111)</f>
        <v>30.568022232462962</v>
      </c>
      <c r="G111" s="62">
        <f t="shared" si="8"/>
        <v>0.54529315311659365</v>
      </c>
      <c r="H111" s="62">
        <f t="shared" si="9"/>
        <v>0.66745198611811529</v>
      </c>
      <c r="I111" s="62">
        <f t="shared" si="10"/>
        <v>11.553503337541759</v>
      </c>
      <c r="J111" s="62">
        <f t="shared" si="11"/>
        <v>11.683804063470793</v>
      </c>
      <c r="K111" s="62">
        <f t="shared" si="12"/>
        <v>9.0878905600002327</v>
      </c>
      <c r="L111">
        <f t="shared" si="13"/>
        <v>12.110210905288113</v>
      </c>
    </row>
    <row r="112" spans="1:12" x14ac:dyDescent="0.25">
      <c r="A112" s="67" t="s">
        <v>168</v>
      </c>
      <c r="B112">
        <v>1.5831900000000001</v>
      </c>
      <c r="C112">
        <v>0</v>
      </c>
      <c r="D112" s="20">
        <f t="shared" si="7"/>
        <v>375.51468899999998</v>
      </c>
      <c r="E112" s="30">
        <f>_xll.ChannelArea($P$2:$P$68,$Q$2:$Q$68,D112)</f>
        <v>17.396855664061025</v>
      </c>
      <c r="F112" s="30">
        <f>_xll.WettedPerimeter($P$2:$P$68,$Q$2:$Q$68,D112)</f>
        <v>30.943692613695337</v>
      </c>
      <c r="G112" s="62">
        <f t="shared" si="8"/>
        <v>0.56221007238035225</v>
      </c>
      <c r="H112" s="62">
        <f t="shared" si="9"/>
        <v>0.68118605399391163</v>
      </c>
      <c r="I112" s="62">
        <f t="shared" si="10"/>
        <v>12.343459453621808</v>
      </c>
      <c r="J112" s="62">
        <f t="shared" si="11"/>
        <v>12.486568800129861</v>
      </c>
      <c r="K112" s="62">
        <f t="shared" si="12"/>
        <v>10.210970559997804</v>
      </c>
      <c r="L112">
        <f t="shared" si="13"/>
        <v>13.233503939642105</v>
      </c>
    </row>
    <row r="113" spans="1:12" x14ac:dyDescent="0.25">
      <c r="A113" s="67" t="s">
        <v>169</v>
      </c>
      <c r="B113">
        <v>1.559315</v>
      </c>
      <c r="C113">
        <v>0</v>
      </c>
      <c r="D113" s="20">
        <f t="shared" si="7"/>
        <v>375.490814</v>
      </c>
      <c r="E113" s="30">
        <f>_xll.ChannelArea($P$2:$P$68,$Q$2:$Q$68,D113)</f>
        <v>16.668533227677866</v>
      </c>
      <c r="F113" s="30">
        <f>_xll.WettedPerimeter($P$2:$P$68,$Q$2:$Q$68,D113)</f>
        <v>30.568022232462962</v>
      </c>
      <c r="G113" s="62">
        <f t="shared" si="8"/>
        <v>0.54529315311659365</v>
      </c>
      <c r="H113" s="62">
        <f t="shared" si="9"/>
        <v>0.66745198611811529</v>
      </c>
      <c r="I113" s="62">
        <f t="shared" si="10"/>
        <v>11.553503337541759</v>
      </c>
      <c r="J113" s="62">
        <f t="shared" si="11"/>
        <v>11.683804063470793</v>
      </c>
      <c r="K113" s="62">
        <f t="shared" si="12"/>
        <v>9.0878905600002327</v>
      </c>
      <c r="L113">
        <f t="shared" si="13"/>
        <v>12.110210905288113</v>
      </c>
    </row>
    <row r="114" spans="1:12" x14ac:dyDescent="0.25">
      <c r="A114" s="67" t="s">
        <v>170</v>
      </c>
      <c r="B114">
        <v>1.48769</v>
      </c>
      <c r="C114">
        <v>0</v>
      </c>
      <c r="D114" s="20">
        <f t="shared" si="7"/>
        <v>375.41918899999996</v>
      </c>
      <c r="E114" s="30">
        <f>_xll.ChannelArea($P$2:$P$68,$Q$2:$Q$68,D114)</f>
        <v>14.532086667966897</v>
      </c>
      <c r="F114" s="30">
        <f>_xll.WettedPerimeter($P$2:$P$68,$Q$2:$Q$68,D114)</f>
        <v>29.556536292095231</v>
      </c>
      <c r="G114" s="62">
        <f t="shared" si="8"/>
        <v>0.49167082787888922</v>
      </c>
      <c r="H114" s="62">
        <f t="shared" si="9"/>
        <v>0.62294488972382922</v>
      </c>
      <c r="I114" s="62">
        <f t="shared" si="10"/>
        <v>8.9935441671352088</v>
      </c>
      <c r="J114" s="62">
        <f t="shared" si="11"/>
        <v>8.9639365254740078</v>
      </c>
      <c r="K114" s="62">
        <f t="shared" si="12"/>
        <v>5.718650559996604</v>
      </c>
      <c r="L114">
        <f t="shared" si="13"/>
        <v>8.739903215187951</v>
      </c>
    </row>
    <row r="115" spans="1:12" x14ac:dyDescent="0.25">
      <c r="A115" s="67" t="s">
        <v>171</v>
      </c>
      <c r="B115">
        <v>1.5354399999999999</v>
      </c>
      <c r="C115">
        <v>0</v>
      </c>
      <c r="D115" s="20">
        <f t="shared" si="7"/>
        <v>375.46693899999997</v>
      </c>
      <c r="E115" s="30">
        <f>_xll.ChannelArea($P$2:$P$68,$Q$2:$Q$68,D115)</f>
        <v>15.948662042967088</v>
      </c>
      <c r="F115" s="30">
        <f>_xll.WettedPerimeter($P$2:$P$68,$Q$2:$Q$68,D115)</f>
        <v>30.222846943438597</v>
      </c>
      <c r="G115" s="62">
        <f t="shared" si="8"/>
        <v>0.52770217421325871</v>
      </c>
      <c r="H115" s="62">
        <f t="shared" si="9"/>
        <v>0.65301915762441842</v>
      </c>
      <c r="I115" s="62">
        <f t="shared" si="10"/>
        <v>10.723355908241299</v>
      </c>
      <c r="J115" s="62">
        <f t="shared" si="11"/>
        <v>10.822196861874897</v>
      </c>
      <c r="K115" s="62">
        <f t="shared" si="12"/>
        <v>7.9648105599990231</v>
      </c>
      <c r="L115">
        <f t="shared" si="13"/>
        <v>10.986846445812262</v>
      </c>
    </row>
    <row r="116" spans="1:12" x14ac:dyDescent="0.25">
      <c r="A116" s="67" t="s">
        <v>172</v>
      </c>
      <c r="B116">
        <v>1.559315</v>
      </c>
      <c r="C116">
        <v>0</v>
      </c>
      <c r="D116" s="20">
        <f t="shared" si="7"/>
        <v>375.490814</v>
      </c>
      <c r="E116" s="30">
        <f>_xll.ChannelArea($P$2:$P$68,$Q$2:$Q$68,D116)</f>
        <v>16.668533227677866</v>
      </c>
      <c r="F116" s="30">
        <f>_xll.WettedPerimeter($P$2:$P$68,$Q$2:$Q$68,D116)</f>
        <v>30.568022232462962</v>
      </c>
      <c r="G116" s="62">
        <f t="shared" si="8"/>
        <v>0.54529315311659365</v>
      </c>
      <c r="H116" s="62">
        <f t="shared" si="9"/>
        <v>0.66745198611811529</v>
      </c>
      <c r="I116" s="62">
        <f t="shared" si="10"/>
        <v>11.553503337541759</v>
      </c>
      <c r="J116" s="62">
        <f t="shared" si="11"/>
        <v>11.683804063470793</v>
      </c>
      <c r="K116" s="62">
        <f t="shared" si="12"/>
        <v>9.0878905600002327</v>
      </c>
      <c r="L116">
        <f t="shared" si="13"/>
        <v>12.110210905288113</v>
      </c>
    </row>
    <row r="117" spans="1:12" x14ac:dyDescent="0.25">
      <c r="A117" s="67" t="s">
        <v>173</v>
      </c>
      <c r="B117">
        <v>1.4638150000000001</v>
      </c>
      <c r="C117">
        <v>0</v>
      </c>
      <c r="D117" s="20">
        <f t="shared" si="7"/>
        <v>375.39531399999998</v>
      </c>
      <c r="E117" s="30">
        <f>_xll.ChannelArea($P$2:$P$68,$Q$2:$Q$68,D117)</f>
        <v>13.835501302082211</v>
      </c>
      <c r="F117" s="30">
        <f>_xll.WettedPerimeter($P$2:$P$68,$Q$2:$Q$68,D117)</f>
        <v>29.187009810701035</v>
      </c>
      <c r="G117" s="62">
        <f t="shared" si="8"/>
        <v>0.47402941897150441</v>
      </c>
      <c r="H117" s="62">
        <f t="shared" si="9"/>
        <v>0.60795326753221623</v>
      </c>
      <c r="I117" s="62">
        <f t="shared" si="10"/>
        <v>8.1312560419180109</v>
      </c>
      <c r="J117" s="62">
        <f t="shared" si="11"/>
        <v>8.0038343098738274</v>
      </c>
      <c r="K117" s="62">
        <f t="shared" si="12"/>
        <v>4.5955705599990324</v>
      </c>
      <c r="L117">
        <f t="shared" si="13"/>
        <v>7.6163244258787017</v>
      </c>
    </row>
    <row r="118" spans="1:12" x14ac:dyDescent="0.25">
      <c r="A118" s="67" t="s">
        <v>174</v>
      </c>
      <c r="B118">
        <v>1.5354399999999999</v>
      </c>
      <c r="C118">
        <v>0</v>
      </c>
      <c r="D118" s="20">
        <f t="shared" si="7"/>
        <v>375.46693899999997</v>
      </c>
      <c r="E118" s="30">
        <f>_xll.ChannelArea($P$2:$P$68,$Q$2:$Q$68,D118)</f>
        <v>15.948662042967088</v>
      </c>
      <c r="F118" s="30">
        <f>_xll.WettedPerimeter($P$2:$P$68,$Q$2:$Q$68,D118)</f>
        <v>30.222846943438597</v>
      </c>
      <c r="G118" s="62">
        <f t="shared" si="8"/>
        <v>0.52770217421325871</v>
      </c>
      <c r="H118" s="62">
        <f t="shared" si="9"/>
        <v>0.65301915762441842</v>
      </c>
      <c r="I118" s="62">
        <f t="shared" si="10"/>
        <v>10.723355908241299</v>
      </c>
      <c r="J118" s="62">
        <f t="shared" si="11"/>
        <v>10.822196861874897</v>
      </c>
      <c r="K118" s="62">
        <f t="shared" si="12"/>
        <v>7.9648105599990231</v>
      </c>
      <c r="L118">
        <f t="shared" si="13"/>
        <v>10.986846445812262</v>
      </c>
    </row>
    <row r="119" spans="1:12" x14ac:dyDescent="0.25">
      <c r="A119" s="67" t="s">
        <v>175</v>
      </c>
      <c r="B119">
        <v>1.4638150000000001</v>
      </c>
      <c r="C119">
        <v>0</v>
      </c>
      <c r="D119" s="20">
        <f t="shared" si="7"/>
        <v>375.39531399999998</v>
      </c>
      <c r="E119" s="30">
        <f>_xll.ChannelArea($P$2:$P$68,$Q$2:$Q$68,D119)</f>
        <v>13.835501302082211</v>
      </c>
      <c r="F119" s="30">
        <f>_xll.WettedPerimeter($P$2:$P$68,$Q$2:$Q$68,D119)</f>
        <v>29.187009810701035</v>
      </c>
      <c r="G119" s="62">
        <f t="shared" si="8"/>
        <v>0.47402941897150441</v>
      </c>
      <c r="H119" s="62">
        <f t="shared" si="9"/>
        <v>0.60795326753221623</v>
      </c>
      <c r="I119" s="62">
        <f t="shared" si="10"/>
        <v>8.1312560419180109</v>
      </c>
      <c r="J119" s="62">
        <f t="shared" si="11"/>
        <v>8.0038343098738274</v>
      </c>
      <c r="K119" s="62">
        <f t="shared" si="12"/>
        <v>4.5955705599990324</v>
      </c>
      <c r="L119">
        <f t="shared" si="13"/>
        <v>7.6163244258787017</v>
      </c>
    </row>
    <row r="120" spans="1:12" x14ac:dyDescent="0.25">
      <c r="A120" s="67" t="s">
        <v>176</v>
      </c>
      <c r="B120">
        <v>1.511565</v>
      </c>
      <c r="C120">
        <v>0</v>
      </c>
      <c r="D120" s="20">
        <f t="shared" si="7"/>
        <v>375.44306399999999</v>
      </c>
      <c r="E120" s="30">
        <f>_xll.ChannelArea($P$2:$P$68,$Q$2:$Q$68,D120)</f>
        <v>15.236526749999086</v>
      </c>
      <c r="F120" s="30">
        <f>_xll.WettedPerimeter($P$2:$P$68,$Q$2:$Q$68,D120)</f>
        <v>29.889691617767316</v>
      </c>
      <c r="G120" s="62">
        <f t="shared" si="8"/>
        <v>0.50975857980890127</v>
      </c>
      <c r="H120" s="62">
        <f t="shared" si="9"/>
        <v>0.63813078434473269</v>
      </c>
      <c r="I120" s="62">
        <f t="shared" si="10"/>
        <v>9.8670064539403377</v>
      </c>
      <c r="J120" s="62">
        <f t="shared" si="11"/>
        <v>9.9132064386053287</v>
      </c>
      <c r="K120" s="62">
        <f t="shared" si="12"/>
        <v>6.8417305599978135</v>
      </c>
      <c r="L120">
        <f t="shared" si="13"/>
        <v>9.8634105521487072</v>
      </c>
    </row>
    <row r="121" spans="1:12" x14ac:dyDescent="0.25">
      <c r="A121" s="67" t="s">
        <v>177</v>
      </c>
      <c r="B121">
        <v>1.48769</v>
      </c>
      <c r="C121">
        <v>0</v>
      </c>
      <c r="D121" s="20">
        <f t="shared" si="7"/>
        <v>375.41918899999996</v>
      </c>
      <c r="E121" s="30">
        <f>_xll.ChannelArea($P$2:$P$68,$Q$2:$Q$68,D121)</f>
        <v>14.532086667966897</v>
      </c>
      <c r="F121" s="30">
        <f>_xll.WettedPerimeter($P$2:$P$68,$Q$2:$Q$68,D121)</f>
        <v>29.556536292095231</v>
      </c>
      <c r="G121" s="62">
        <f t="shared" si="8"/>
        <v>0.49167082787888922</v>
      </c>
      <c r="H121" s="62">
        <f t="shared" si="9"/>
        <v>0.62294488972382922</v>
      </c>
      <c r="I121" s="62">
        <f t="shared" si="10"/>
        <v>8.9935441671352088</v>
      </c>
      <c r="J121" s="62">
        <f t="shared" si="11"/>
        <v>8.9639365254740078</v>
      </c>
      <c r="K121" s="62">
        <f t="shared" si="12"/>
        <v>5.718650559996604</v>
      </c>
      <c r="L121">
        <f t="shared" si="13"/>
        <v>8.739903215187951</v>
      </c>
    </row>
    <row r="122" spans="1:12" x14ac:dyDescent="0.25">
      <c r="A122" s="67" t="s">
        <v>178</v>
      </c>
      <c r="B122">
        <v>1.511565</v>
      </c>
      <c r="C122">
        <v>0</v>
      </c>
      <c r="D122" s="20">
        <f t="shared" si="7"/>
        <v>375.44306399999999</v>
      </c>
      <c r="E122" s="30">
        <f>_xll.ChannelArea($P$2:$P$68,$Q$2:$Q$68,D122)</f>
        <v>15.236526749999086</v>
      </c>
      <c r="F122" s="30">
        <f>_xll.WettedPerimeter($P$2:$P$68,$Q$2:$Q$68,D122)</f>
        <v>29.889691617767316</v>
      </c>
      <c r="G122" s="62">
        <f t="shared" si="8"/>
        <v>0.50975857980890127</v>
      </c>
      <c r="H122" s="62">
        <f t="shared" si="9"/>
        <v>0.63813078434473269</v>
      </c>
      <c r="I122" s="62">
        <f t="shared" si="10"/>
        <v>9.8670064539403377</v>
      </c>
      <c r="J122" s="62">
        <f t="shared" si="11"/>
        <v>9.9132064386053287</v>
      </c>
      <c r="K122" s="62">
        <f t="shared" si="12"/>
        <v>6.8417305599978135</v>
      </c>
      <c r="L122">
        <f t="shared" si="13"/>
        <v>9.8634105521487072</v>
      </c>
    </row>
    <row r="123" spans="1:12" x14ac:dyDescent="0.25">
      <c r="A123" s="67" t="s">
        <v>179</v>
      </c>
      <c r="B123">
        <v>1.43994</v>
      </c>
      <c r="C123">
        <v>0</v>
      </c>
      <c r="D123" s="20">
        <f t="shared" si="7"/>
        <v>375.37143899999995</v>
      </c>
      <c r="E123" s="30">
        <f>_xll.ChannelArea($P$2:$P$68,$Q$2:$Q$68,D123)</f>
        <v>13.148509617185464</v>
      </c>
      <c r="F123" s="30">
        <f>_xll.WettedPerimeter($P$2:$P$68,$Q$2:$Q$68,D123)</f>
        <v>28.754613188699423</v>
      </c>
      <c r="G123" s="62">
        <f t="shared" si="8"/>
        <v>0.45726609260571915</v>
      </c>
      <c r="H123" s="62">
        <f t="shared" si="9"/>
        <v>0.59353454246559056</v>
      </c>
      <c r="I123" s="62">
        <f t="shared" si="10"/>
        <v>7.3019198135358359</v>
      </c>
      <c r="J123" s="62">
        <f t="shared" si="11"/>
        <v>7.0578197275088854</v>
      </c>
      <c r="K123" s="62">
        <f t="shared" si="12"/>
        <v>3.4724905599978229</v>
      </c>
      <c r="L123">
        <f t="shared" si="13"/>
        <v>6.4926741750969086</v>
      </c>
    </row>
    <row r="124" spans="1:12" x14ac:dyDescent="0.25">
      <c r="A124" s="67" t="s">
        <v>180</v>
      </c>
      <c r="B124">
        <v>1.4638150000000001</v>
      </c>
      <c r="C124">
        <v>0</v>
      </c>
      <c r="D124" s="20">
        <f t="shared" si="7"/>
        <v>375.39531399999998</v>
      </c>
      <c r="E124" s="30">
        <f>_xll.ChannelArea($P$2:$P$68,$Q$2:$Q$68,D124)</f>
        <v>13.835501302082211</v>
      </c>
      <c r="F124" s="30">
        <f>_xll.WettedPerimeter($P$2:$P$68,$Q$2:$Q$68,D124)</f>
        <v>29.187009810701035</v>
      </c>
      <c r="G124" s="62">
        <f t="shared" si="8"/>
        <v>0.47402941897150441</v>
      </c>
      <c r="H124" s="62">
        <f t="shared" si="9"/>
        <v>0.60795326753221623</v>
      </c>
      <c r="I124" s="62">
        <f t="shared" si="10"/>
        <v>8.1312560419180109</v>
      </c>
      <c r="J124" s="62">
        <f t="shared" si="11"/>
        <v>8.0038343098738274</v>
      </c>
      <c r="K124" s="62">
        <f t="shared" si="12"/>
        <v>4.5955705599990324</v>
      </c>
      <c r="L124">
        <f t="shared" si="13"/>
        <v>7.6163244258787017</v>
      </c>
    </row>
    <row r="125" spans="1:12" x14ac:dyDescent="0.25">
      <c r="A125" s="67" t="s">
        <v>181</v>
      </c>
      <c r="B125">
        <v>1.43994</v>
      </c>
      <c r="C125">
        <v>0</v>
      </c>
      <c r="D125" s="20">
        <f t="shared" si="7"/>
        <v>375.37143899999995</v>
      </c>
      <c r="E125" s="30">
        <f>_xll.ChannelArea($P$2:$P$68,$Q$2:$Q$68,D125)</f>
        <v>13.148509617185464</v>
      </c>
      <c r="F125" s="30">
        <f>_xll.WettedPerimeter($P$2:$P$68,$Q$2:$Q$68,D125)</f>
        <v>28.754613188699423</v>
      </c>
      <c r="G125" s="62">
        <f t="shared" si="8"/>
        <v>0.45726609260571915</v>
      </c>
      <c r="H125" s="62">
        <f t="shared" si="9"/>
        <v>0.59353454246559056</v>
      </c>
      <c r="I125" s="62">
        <f t="shared" si="10"/>
        <v>7.3019198135358359</v>
      </c>
      <c r="J125" s="62">
        <f t="shared" si="11"/>
        <v>7.0578197275088854</v>
      </c>
      <c r="K125" s="62">
        <f t="shared" si="12"/>
        <v>3.4724905599978229</v>
      </c>
      <c r="L125">
        <f t="shared" si="13"/>
        <v>6.4926741750969086</v>
      </c>
    </row>
    <row r="126" spans="1:12" x14ac:dyDescent="0.25">
      <c r="A126" s="67" t="s">
        <v>182</v>
      </c>
      <c r="B126">
        <v>1.43994</v>
      </c>
      <c r="C126">
        <v>0</v>
      </c>
      <c r="D126" s="20">
        <f t="shared" si="7"/>
        <v>375.37143899999995</v>
      </c>
      <c r="E126" s="30">
        <f>_xll.ChannelArea($P$2:$P$68,$Q$2:$Q$68,D126)</f>
        <v>13.148509617185464</v>
      </c>
      <c r="F126" s="30">
        <f>_xll.WettedPerimeter($P$2:$P$68,$Q$2:$Q$68,D126)</f>
        <v>28.754613188699423</v>
      </c>
      <c r="G126" s="62">
        <f t="shared" si="8"/>
        <v>0.45726609260571915</v>
      </c>
      <c r="H126" s="62">
        <f t="shared" si="9"/>
        <v>0.59353454246559056</v>
      </c>
      <c r="I126" s="62">
        <f t="shared" si="10"/>
        <v>7.3019198135358359</v>
      </c>
      <c r="J126" s="62">
        <f t="shared" si="11"/>
        <v>7.0578197275088854</v>
      </c>
      <c r="K126" s="62">
        <f t="shared" si="12"/>
        <v>3.4724905599978229</v>
      </c>
      <c r="L126">
        <f t="shared" si="13"/>
        <v>6.4926741750969086</v>
      </c>
    </row>
    <row r="127" spans="1:12" x14ac:dyDescent="0.25">
      <c r="A127" s="67" t="s">
        <v>183</v>
      </c>
      <c r="B127">
        <v>1.48769</v>
      </c>
      <c r="C127">
        <v>0</v>
      </c>
      <c r="D127" s="20">
        <f t="shared" si="7"/>
        <v>375.41918899999996</v>
      </c>
      <c r="E127" s="30">
        <f>_xll.ChannelArea($P$2:$P$68,$Q$2:$Q$68,D127)</f>
        <v>14.532086667966897</v>
      </c>
      <c r="F127" s="30">
        <f>_xll.WettedPerimeter($P$2:$P$68,$Q$2:$Q$68,D127)</f>
        <v>29.556536292095231</v>
      </c>
      <c r="G127" s="62">
        <f t="shared" si="8"/>
        <v>0.49167082787888922</v>
      </c>
      <c r="H127" s="62">
        <f t="shared" si="9"/>
        <v>0.62294488972382922</v>
      </c>
      <c r="I127" s="62">
        <f t="shared" si="10"/>
        <v>8.9935441671352088</v>
      </c>
      <c r="J127" s="62">
        <f t="shared" si="11"/>
        <v>8.9639365254740078</v>
      </c>
      <c r="K127" s="62">
        <f t="shared" si="12"/>
        <v>5.718650559996604</v>
      </c>
      <c r="L127">
        <f t="shared" si="13"/>
        <v>8.739903215187951</v>
      </c>
    </row>
    <row r="128" spans="1:12" x14ac:dyDescent="0.25">
      <c r="A128" s="67" t="s">
        <v>184</v>
      </c>
      <c r="B128">
        <v>1.4638150000000001</v>
      </c>
      <c r="C128">
        <v>0</v>
      </c>
      <c r="D128" s="20">
        <f t="shared" si="7"/>
        <v>375.39531399999998</v>
      </c>
      <c r="E128" s="30">
        <f>_xll.ChannelArea($P$2:$P$68,$Q$2:$Q$68,D128)</f>
        <v>13.835501302082211</v>
      </c>
      <c r="F128" s="30">
        <f>_xll.WettedPerimeter($P$2:$P$68,$Q$2:$Q$68,D128)</f>
        <v>29.187009810701035</v>
      </c>
      <c r="G128" s="62">
        <f t="shared" si="8"/>
        <v>0.47402941897150441</v>
      </c>
      <c r="H128" s="62">
        <f t="shared" si="9"/>
        <v>0.60795326753221623</v>
      </c>
      <c r="I128" s="62">
        <f t="shared" si="10"/>
        <v>8.1312560419180109</v>
      </c>
      <c r="J128" s="62">
        <f t="shared" si="11"/>
        <v>8.0038343098738274</v>
      </c>
      <c r="K128" s="62">
        <f t="shared" si="12"/>
        <v>4.5955705599990324</v>
      </c>
      <c r="L128">
        <f t="shared" si="13"/>
        <v>7.6163244258787017</v>
      </c>
    </row>
    <row r="129" spans="1:12" x14ac:dyDescent="0.25">
      <c r="A129" s="67" t="s">
        <v>185</v>
      </c>
      <c r="B129">
        <v>1.48769</v>
      </c>
      <c r="C129">
        <v>0</v>
      </c>
      <c r="D129" s="20">
        <f t="shared" si="7"/>
        <v>375.41918899999996</v>
      </c>
      <c r="E129" s="30">
        <f>_xll.ChannelArea($P$2:$P$68,$Q$2:$Q$68,D129)</f>
        <v>14.532086667966897</v>
      </c>
      <c r="F129" s="30">
        <f>_xll.WettedPerimeter($P$2:$P$68,$Q$2:$Q$68,D129)</f>
        <v>29.556536292095231</v>
      </c>
      <c r="G129" s="62">
        <f t="shared" si="8"/>
        <v>0.49167082787888922</v>
      </c>
      <c r="H129" s="62">
        <f t="shared" si="9"/>
        <v>0.62294488972382922</v>
      </c>
      <c r="I129" s="62">
        <f t="shared" si="10"/>
        <v>8.9935441671352088</v>
      </c>
      <c r="J129" s="62">
        <f t="shared" si="11"/>
        <v>8.9639365254740078</v>
      </c>
      <c r="K129" s="62">
        <f t="shared" si="12"/>
        <v>5.718650559996604</v>
      </c>
      <c r="L129">
        <f t="shared" si="13"/>
        <v>8.739903215187951</v>
      </c>
    </row>
    <row r="130" spans="1:12" x14ac:dyDescent="0.25">
      <c r="A130" s="67" t="s">
        <v>186</v>
      </c>
      <c r="B130">
        <v>1.4160649999999999</v>
      </c>
      <c r="C130">
        <v>0</v>
      </c>
      <c r="D130" s="20">
        <f t="shared" si="7"/>
        <v>375.34756399999998</v>
      </c>
      <c r="E130" s="30">
        <f>_xll.ChannelArea($P$2:$P$68,$Q$2:$Q$68,D130)</f>
        <v>12.47158820833201</v>
      </c>
      <c r="F130" s="30">
        <f>_xll.WettedPerimeter($P$2:$P$68,$Q$2:$Q$68,D130)</f>
        <v>28.322216566698835</v>
      </c>
      <c r="G130" s="62">
        <f t="shared" si="8"/>
        <v>0.44034647425851764</v>
      </c>
      <c r="H130" s="62">
        <f t="shared" si="9"/>
        <v>0.57880154574326681</v>
      </c>
      <c r="I130" s="62">
        <f t="shared" si="10"/>
        <v>6.4545073080612205</v>
      </c>
      <c r="J130" s="62">
        <f t="shared" si="11"/>
        <v>6.067144480063984</v>
      </c>
      <c r="K130" s="62">
        <f t="shared" si="12"/>
        <v>2.3494105600002513</v>
      </c>
      <c r="L130">
        <f t="shared" si="13"/>
        <v>5.3689524537767284</v>
      </c>
    </row>
    <row r="131" spans="1:12" x14ac:dyDescent="0.25">
      <c r="A131" s="67" t="s">
        <v>187</v>
      </c>
      <c r="B131">
        <v>1.48769</v>
      </c>
      <c r="C131">
        <v>0</v>
      </c>
      <c r="D131" s="20">
        <f t="shared" ref="D131:D194" si="14">373.931499+B131</f>
        <v>375.41918899999996</v>
      </c>
      <c r="E131" s="30">
        <f>_xll.ChannelArea($P$2:$P$68,$Q$2:$Q$68,D131)</f>
        <v>14.532086667966897</v>
      </c>
      <c r="F131" s="30">
        <f>_xll.WettedPerimeter($P$2:$P$68,$Q$2:$Q$68,D131)</f>
        <v>29.556536292095231</v>
      </c>
      <c r="G131" s="62">
        <f t="shared" ref="G131:G194" si="15">E131/F131</f>
        <v>0.49167082787888922</v>
      </c>
      <c r="H131" s="62">
        <f t="shared" ref="H131:H194" si="16">G131^(2/3)</f>
        <v>0.62294488972382922</v>
      </c>
      <c r="I131" s="62">
        <f t="shared" ref="I131:I194" si="17" xml:space="preserve"> (57.518*H131)- 26.837</f>
        <v>8.9935441671352088</v>
      </c>
      <c r="J131" s="62">
        <f t="shared" ref="J131:J194" si="18">(39.413*LN(H131)) + 27.618</f>
        <v>8.9639365254740078</v>
      </c>
      <c r="K131" s="62">
        <f t="shared" ref="K131:K194" si="19">(47.04*D131)-17654</f>
        <v>5.718650559996604</v>
      </c>
      <c r="L131">
        <f t="shared" ref="L131:L194" si="20">(17667*LN(D131)) - 104722</f>
        <v>8.739903215187951</v>
      </c>
    </row>
    <row r="132" spans="1:12" x14ac:dyDescent="0.25">
      <c r="A132" s="67" t="s">
        <v>188</v>
      </c>
      <c r="B132">
        <v>1.43994</v>
      </c>
      <c r="C132">
        <v>0</v>
      </c>
      <c r="D132" s="20">
        <f t="shared" si="14"/>
        <v>375.37143899999995</v>
      </c>
      <c r="E132" s="30">
        <f>_xll.ChannelArea($P$2:$P$68,$Q$2:$Q$68,D132)</f>
        <v>13.148509617185464</v>
      </c>
      <c r="F132" s="30">
        <f>_xll.WettedPerimeter($P$2:$P$68,$Q$2:$Q$68,D132)</f>
        <v>28.754613188699423</v>
      </c>
      <c r="G132" s="62">
        <f t="shared" si="15"/>
        <v>0.45726609260571915</v>
      </c>
      <c r="H132" s="62">
        <f t="shared" si="16"/>
        <v>0.59353454246559056</v>
      </c>
      <c r="I132" s="62">
        <f t="shared" si="17"/>
        <v>7.3019198135358359</v>
      </c>
      <c r="J132" s="62">
        <f t="shared" si="18"/>
        <v>7.0578197275088854</v>
      </c>
      <c r="K132" s="62">
        <f t="shared" si="19"/>
        <v>3.4724905599978229</v>
      </c>
      <c r="L132">
        <f t="shared" si="20"/>
        <v>6.4926741750969086</v>
      </c>
    </row>
    <row r="133" spans="1:12" x14ac:dyDescent="0.25">
      <c r="A133" s="67" t="s">
        <v>189</v>
      </c>
      <c r="B133">
        <v>1.48769</v>
      </c>
      <c r="C133">
        <v>0</v>
      </c>
      <c r="D133" s="20">
        <f t="shared" si="14"/>
        <v>375.41918899999996</v>
      </c>
      <c r="E133" s="30">
        <f>_xll.ChannelArea($P$2:$P$68,$Q$2:$Q$68,D133)</f>
        <v>14.532086667966897</v>
      </c>
      <c r="F133" s="30">
        <f>_xll.WettedPerimeter($P$2:$P$68,$Q$2:$Q$68,D133)</f>
        <v>29.556536292095231</v>
      </c>
      <c r="G133" s="62">
        <f t="shared" si="15"/>
        <v>0.49167082787888922</v>
      </c>
      <c r="H133" s="62">
        <f t="shared" si="16"/>
        <v>0.62294488972382922</v>
      </c>
      <c r="I133" s="62">
        <f t="shared" si="17"/>
        <v>8.9935441671352088</v>
      </c>
      <c r="J133" s="62">
        <f t="shared" si="18"/>
        <v>8.9639365254740078</v>
      </c>
      <c r="K133" s="62">
        <f t="shared" si="19"/>
        <v>5.718650559996604</v>
      </c>
      <c r="L133">
        <f t="shared" si="20"/>
        <v>8.739903215187951</v>
      </c>
    </row>
    <row r="134" spans="1:12" x14ac:dyDescent="0.25">
      <c r="A134" s="67" t="s">
        <v>190</v>
      </c>
      <c r="B134">
        <v>1.4638150000000001</v>
      </c>
      <c r="C134">
        <v>0</v>
      </c>
      <c r="D134" s="20">
        <f t="shared" si="14"/>
        <v>375.39531399999998</v>
      </c>
      <c r="E134" s="30">
        <f>_xll.ChannelArea($P$2:$P$68,$Q$2:$Q$68,D134)</f>
        <v>13.835501302082211</v>
      </c>
      <c r="F134" s="30">
        <f>_xll.WettedPerimeter($P$2:$P$68,$Q$2:$Q$68,D134)</f>
        <v>29.187009810701035</v>
      </c>
      <c r="G134" s="62">
        <f t="shared" si="15"/>
        <v>0.47402941897150441</v>
      </c>
      <c r="H134" s="62">
        <f t="shared" si="16"/>
        <v>0.60795326753221623</v>
      </c>
      <c r="I134" s="62">
        <f t="shared" si="17"/>
        <v>8.1312560419180109</v>
      </c>
      <c r="J134" s="62">
        <f t="shared" si="18"/>
        <v>8.0038343098738274</v>
      </c>
      <c r="K134" s="62">
        <f t="shared" si="19"/>
        <v>4.5955705599990324</v>
      </c>
      <c r="L134">
        <f t="shared" si="20"/>
        <v>7.6163244258787017</v>
      </c>
    </row>
    <row r="135" spans="1:12" x14ac:dyDescent="0.25">
      <c r="A135" s="67" t="s">
        <v>191</v>
      </c>
      <c r="B135">
        <v>1.511565</v>
      </c>
      <c r="C135">
        <v>0</v>
      </c>
      <c r="D135" s="20">
        <f t="shared" si="14"/>
        <v>375.44306399999999</v>
      </c>
      <c r="E135" s="30">
        <f>_xll.ChannelArea($P$2:$P$68,$Q$2:$Q$68,D135)</f>
        <v>15.236526749999086</v>
      </c>
      <c r="F135" s="30">
        <f>_xll.WettedPerimeter($P$2:$P$68,$Q$2:$Q$68,D135)</f>
        <v>29.889691617767316</v>
      </c>
      <c r="G135" s="62">
        <f t="shared" si="15"/>
        <v>0.50975857980890127</v>
      </c>
      <c r="H135" s="62">
        <f t="shared" si="16"/>
        <v>0.63813078434473269</v>
      </c>
      <c r="I135" s="62">
        <f t="shared" si="17"/>
        <v>9.8670064539403377</v>
      </c>
      <c r="J135" s="62">
        <f t="shared" si="18"/>
        <v>9.9132064386053287</v>
      </c>
      <c r="K135" s="62">
        <f t="shared" si="19"/>
        <v>6.8417305599978135</v>
      </c>
      <c r="L135">
        <f t="shared" si="20"/>
        <v>9.8634105521487072</v>
      </c>
    </row>
    <row r="136" spans="1:12" x14ac:dyDescent="0.25">
      <c r="A136" s="67" t="s">
        <v>192</v>
      </c>
      <c r="B136">
        <v>1.559315</v>
      </c>
      <c r="C136">
        <v>0</v>
      </c>
      <c r="D136" s="20">
        <f t="shared" si="14"/>
        <v>375.490814</v>
      </c>
      <c r="E136" s="30">
        <f>_xll.ChannelArea($P$2:$P$68,$Q$2:$Q$68,D136)</f>
        <v>16.668533227677866</v>
      </c>
      <c r="F136" s="30">
        <f>_xll.WettedPerimeter($P$2:$P$68,$Q$2:$Q$68,D136)</f>
        <v>30.568022232462962</v>
      </c>
      <c r="G136" s="62">
        <f t="shared" si="15"/>
        <v>0.54529315311659365</v>
      </c>
      <c r="H136" s="62">
        <f t="shared" si="16"/>
        <v>0.66745198611811529</v>
      </c>
      <c r="I136" s="62">
        <f t="shared" si="17"/>
        <v>11.553503337541759</v>
      </c>
      <c r="J136" s="62">
        <f t="shared" si="18"/>
        <v>11.683804063470793</v>
      </c>
      <c r="K136" s="62">
        <f t="shared" si="19"/>
        <v>9.0878905600002327</v>
      </c>
      <c r="L136">
        <f t="shared" si="20"/>
        <v>12.110210905288113</v>
      </c>
    </row>
    <row r="137" spans="1:12" x14ac:dyDescent="0.25">
      <c r="A137" s="67" t="s">
        <v>193</v>
      </c>
      <c r="B137">
        <v>1.4638150000000001</v>
      </c>
      <c r="C137">
        <v>0</v>
      </c>
      <c r="D137" s="20">
        <f t="shared" si="14"/>
        <v>375.39531399999998</v>
      </c>
      <c r="E137" s="30">
        <f>_xll.ChannelArea($P$2:$P$68,$Q$2:$Q$68,D137)</f>
        <v>13.835501302082211</v>
      </c>
      <c r="F137" s="30">
        <f>_xll.WettedPerimeter($P$2:$P$68,$Q$2:$Q$68,D137)</f>
        <v>29.187009810701035</v>
      </c>
      <c r="G137" s="62">
        <f t="shared" si="15"/>
        <v>0.47402941897150441</v>
      </c>
      <c r="H137" s="62">
        <f t="shared" si="16"/>
        <v>0.60795326753221623</v>
      </c>
      <c r="I137" s="62">
        <f t="shared" si="17"/>
        <v>8.1312560419180109</v>
      </c>
      <c r="J137" s="62">
        <f t="shared" si="18"/>
        <v>8.0038343098738274</v>
      </c>
      <c r="K137" s="62">
        <f t="shared" si="19"/>
        <v>4.5955705599990324</v>
      </c>
      <c r="L137">
        <f t="shared" si="20"/>
        <v>7.6163244258787017</v>
      </c>
    </row>
    <row r="138" spans="1:12" x14ac:dyDescent="0.25">
      <c r="A138" s="67" t="s">
        <v>194</v>
      </c>
      <c r="B138">
        <v>1.5354399999999999</v>
      </c>
      <c r="C138">
        <v>0</v>
      </c>
      <c r="D138" s="20">
        <f t="shared" si="14"/>
        <v>375.46693899999997</v>
      </c>
      <c r="E138" s="30">
        <f>_xll.ChannelArea($P$2:$P$68,$Q$2:$Q$68,D138)</f>
        <v>15.948662042967088</v>
      </c>
      <c r="F138" s="30">
        <f>_xll.WettedPerimeter($P$2:$P$68,$Q$2:$Q$68,D138)</f>
        <v>30.222846943438597</v>
      </c>
      <c r="G138" s="62">
        <f t="shared" si="15"/>
        <v>0.52770217421325871</v>
      </c>
      <c r="H138" s="62">
        <f t="shared" si="16"/>
        <v>0.65301915762441842</v>
      </c>
      <c r="I138" s="62">
        <f t="shared" si="17"/>
        <v>10.723355908241299</v>
      </c>
      <c r="J138" s="62">
        <f t="shared" si="18"/>
        <v>10.822196861874897</v>
      </c>
      <c r="K138" s="62">
        <f t="shared" si="19"/>
        <v>7.9648105599990231</v>
      </c>
      <c r="L138">
        <f t="shared" si="20"/>
        <v>10.986846445812262</v>
      </c>
    </row>
    <row r="139" spans="1:12" x14ac:dyDescent="0.25">
      <c r="A139" s="67" t="s">
        <v>195</v>
      </c>
      <c r="B139">
        <v>1.511565</v>
      </c>
      <c r="C139">
        <v>0</v>
      </c>
      <c r="D139" s="20">
        <f t="shared" si="14"/>
        <v>375.44306399999999</v>
      </c>
      <c r="E139" s="30">
        <f>_xll.ChannelArea($P$2:$P$68,$Q$2:$Q$68,D139)</f>
        <v>15.236526749999086</v>
      </c>
      <c r="F139" s="30">
        <f>_xll.WettedPerimeter($P$2:$P$68,$Q$2:$Q$68,D139)</f>
        <v>29.889691617767316</v>
      </c>
      <c r="G139" s="62">
        <f t="shared" si="15"/>
        <v>0.50975857980890127</v>
      </c>
      <c r="H139" s="62">
        <f t="shared" si="16"/>
        <v>0.63813078434473269</v>
      </c>
      <c r="I139" s="62">
        <f t="shared" si="17"/>
        <v>9.8670064539403377</v>
      </c>
      <c r="J139" s="62">
        <f t="shared" si="18"/>
        <v>9.9132064386053287</v>
      </c>
      <c r="K139" s="62">
        <f t="shared" si="19"/>
        <v>6.8417305599978135</v>
      </c>
      <c r="L139">
        <f t="shared" si="20"/>
        <v>9.8634105521487072</v>
      </c>
    </row>
    <row r="140" spans="1:12" x14ac:dyDescent="0.25">
      <c r="A140" s="67" t="s">
        <v>196</v>
      </c>
      <c r="B140">
        <v>1.511565</v>
      </c>
      <c r="C140">
        <v>0</v>
      </c>
      <c r="D140" s="20">
        <f t="shared" si="14"/>
        <v>375.44306399999999</v>
      </c>
      <c r="E140" s="30">
        <f>_xll.ChannelArea($P$2:$P$68,$Q$2:$Q$68,D140)</f>
        <v>15.236526749999086</v>
      </c>
      <c r="F140" s="30">
        <f>_xll.WettedPerimeter($P$2:$P$68,$Q$2:$Q$68,D140)</f>
        <v>29.889691617767316</v>
      </c>
      <c r="G140" s="62">
        <f t="shared" si="15"/>
        <v>0.50975857980890127</v>
      </c>
      <c r="H140" s="62">
        <f t="shared" si="16"/>
        <v>0.63813078434473269</v>
      </c>
      <c r="I140" s="62">
        <f t="shared" si="17"/>
        <v>9.8670064539403377</v>
      </c>
      <c r="J140" s="62">
        <f t="shared" si="18"/>
        <v>9.9132064386053287</v>
      </c>
      <c r="K140" s="62">
        <f t="shared" si="19"/>
        <v>6.8417305599978135</v>
      </c>
      <c r="L140">
        <f t="shared" si="20"/>
        <v>9.8634105521487072</v>
      </c>
    </row>
    <row r="141" spans="1:12" x14ac:dyDescent="0.25">
      <c r="A141" s="67" t="s">
        <v>197</v>
      </c>
      <c r="B141">
        <v>1.511565</v>
      </c>
      <c r="C141">
        <v>0</v>
      </c>
      <c r="D141" s="20">
        <f t="shared" si="14"/>
        <v>375.44306399999999</v>
      </c>
      <c r="E141" s="30">
        <f>_xll.ChannelArea($P$2:$P$68,$Q$2:$Q$68,D141)</f>
        <v>15.236526749999086</v>
      </c>
      <c r="F141" s="30">
        <f>_xll.WettedPerimeter($P$2:$P$68,$Q$2:$Q$68,D141)</f>
        <v>29.889691617767316</v>
      </c>
      <c r="G141" s="62">
        <f t="shared" si="15"/>
        <v>0.50975857980890127</v>
      </c>
      <c r="H141" s="62">
        <f t="shared" si="16"/>
        <v>0.63813078434473269</v>
      </c>
      <c r="I141" s="62">
        <f t="shared" si="17"/>
        <v>9.8670064539403377</v>
      </c>
      <c r="J141" s="62">
        <f t="shared" si="18"/>
        <v>9.9132064386053287</v>
      </c>
      <c r="K141" s="62">
        <f t="shared" si="19"/>
        <v>6.8417305599978135</v>
      </c>
      <c r="L141">
        <f t="shared" si="20"/>
        <v>9.8634105521487072</v>
      </c>
    </row>
    <row r="142" spans="1:12" x14ac:dyDescent="0.25">
      <c r="A142" s="67" t="s">
        <v>198</v>
      </c>
      <c r="B142">
        <v>1.3683149999999999</v>
      </c>
      <c r="C142">
        <v>0</v>
      </c>
      <c r="D142" s="20">
        <f t="shared" si="14"/>
        <v>375.29981399999997</v>
      </c>
      <c r="E142" s="30">
        <f>_xll.ChannelArea($P$2:$P$68,$Q$2:$Q$68,D142)</f>
        <v>11.147956218748488</v>
      </c>
      <c r="F142" s="30">
        <f>_xll.WettedPerimeter($P$2:$P$68,$Q$2:$Q$68,D142)</f>
        <v>27.457423322696634</v>
      </c>
      <c r="G142" s="62">
        <f t="shared" si="15"/>
        <v>0.40600882638297142</v>
      </c>
      <c r="H142" s="62">
        <f t="shared" si="16"/>
        <v>0.54830682275904385</v>
      </c>
      <c r="I142" s="62">
        <f t="shared" si="17"/>
        <v>4.7005118314546834</v>
      </c>
      <c r="J142" s="62">
        <f t="shared" si="18"/>
        <v>3.9339300617536139</v>
      </c>
      <c r="K142" s="62">
        <f t="shared" si="19"/>
        <v>0.10325055999783217</v>
      </c>
      <c r="L142">
        <f t="shared" si="20"/>
        <v>3.1212945630977629</v>
      </c>
    </row>
    <row r="143" spans="1:12" x14ac:dyDescent="0.25">
      <c r="A143" s="67" t="s">
        <v>199</v>
      </c>
      <c r="B143">
        <v>1.48769</v>
      </c>
      <c r="C143">
        <v>0</v>
      </c>
      <c r="D143" s="20">
        <f t="shared" si="14"/>
        <v>375.41918899999996</v>
      </c>
      <c r="E143" s="30">
        <f>_xll.ChannelArea($P$2:$P$68,$Q$2:$Q$68,D143)</f>
        <v>14.532086667966897</v>
      </c>
      <c r="F143" s="30">
        <f>_xll.WettedPerimeter($P$2:$P$68,$Q$2:$Q$68,D143)</f>
        <v>29.556536292095231</v>
      </c>
      <c r="G143" s="62">
        <f t="shared" si="15"/>
        <v>0.49167082787888922</v>
      </c>
      <c r="H143" s="62">
        <f t="shared" si="16"/>
        <v>0.62294488972382922</v>
      </c>
      <c r="I143" s="62">
        <f t="shared" si="17"/>
        <v>8.9935441671352088</v>
      </c>
      <c r="J143" s="62">
        <f t="shared" si="18"/>
        <v>8.9639365254740078</v>
      </c>
      <c r="K143" s="62">
        <f t="shared" si="19"/>
        <v>5.718650559996604</v>
      </c>
      <c r="L143">
        <f t="shared" si="20"/>
        <v>8.739903215187951</v>
      </c>
    </row>
    <row r="144" spans="1:12" x14ac:dyDescent="0.25">
      <c r="A144" s="67" t="s">
        <v>200</v>
      </c>
      <c r="B144">
        <v>1.48769</v>
      </c>
      <c r="C144">
        <v>0</v>
      </c>
      <c r="D144" s="20">
        <f t="shared" si="14"/>
        <v>375.41918899999996</v>
      </c>
      <c r="E144" s="30">
        <f>_xll.ChannelArea($P$2:$P$68,$Q$2:$Q$68,D144)</f>
        <v>14.532086667966897</v>
      </c>
      <c r="F144" s="30">
        <f>_xll.WettedPerimeter($P$2:$P$68,$Q$2:$Q$68,D144)</f>
        <v>29.556536292095231</v>
      </c>
      <c r="G144" s="62">
        <f t="shared" si="15"/>
        <v>0.49167082787888922</v>
      </c>
      <c r="H144" s="62">
        <f t="shared" si="16"/>
        <v>0.62294488972382922</v>
      </c>
      <c r="I144" s="62">
        <f t="shared" si="17"/>
        <v>8.9935441671352088</v>
      </c>
      <c r="J144" s="62">
        <f t="shared" si="18"/>
        <v>8.9639365254740078</v>
      </c>
      <c r="K144" s="62">
        <f t="shared" si="19"/>
        <v>5.718650559996604</v>
      </c>
      <c r="L144">
        <f t="shared" si="20"/>
        <v>8.739903215187951</v>
      </c>
    </row>
    <row r="145" spans="1:12" x14ac:dyDescent="0.25">
      <c r="A145" s="67" t="s">
        <v>201</v>
      </c>
      <c r="B145">
        <v>1.511565</v>
      </c>
      <c r="C145">
        <v>0</v>
      </c>
      <c r="D145" s="20">
        <f t="shared" si="14"/>
        <v>375.44306399999999</v>
      </c>
      <c r="E145" s="30">
        <f>_xll.ChannelArea($P$2:$P$68,$Q$2:$Q$68,D145)</f>
        <v>15.236526749999086</v>
      </c>
      <c r="F145" s="30">
        <f>_xll.WettedPerimeter($P$2:$P$68,$Q$2:$Q$68,D145)</f>
        <v>29.889691617767316</v>
      </c>
      <c r="G145" s="62">
        <f t="shared" si="15"/>
        <v>0.50975857980890127</v>
      </c>
      <c r="H145" s="62">
        <f t="shared" si="16"/>
        <v>0.63813078434473269</v>
      </c>
      <c r="I145" s="62">
        <f t="shared" si="17"/>
        <v>9.8670064539403377</v>
      </c>
      <c r="J145" s="62">
        <f t="shared" si="18"/>
        <v>9.9132064386053287</v>
      </c>
      <c r="K145" s="62">
        <f t="shared" si="19"/>
        <v>6.8417305599978135</v>
      </c>
      <c r="L145">
        <f t="shared" si="20"/>
        <v>9.8634105521487072</v>
      </c>
    </row>
    <row r="146" spans="1:12" x14ac:dyDescent="0.25">
      <c r="A146" s="67" t="s">
        <v>202</v>
      </c>
      <c r="B146">
        <v>1.4638150000000001</v>
      </c>
      <c r="C146">
        <v>0</v>
      </c>
      <c r="D146" s="20">
        <f t="shared" si="14"/>
        <v>375.39531399999998</v>
      </c>
      <c r="E146" s="30">
        <f>_xll.ChannelArea($P$2:$P$68,$Q$2:$Q$68,D146)</f>
        <v>13.835501302082211</v>
      </c>
      <c r="F146" s="30">
        <f>_xll.WettedPerimeter($P$2:$P$68,$Q$2:$Q$68,D146)</f>
        <v>29.187009810701035</v>
      </c>
      <c r="G146" s="62">
        <f t="shared" si="15"/>
        <v>0.47402941897150441</v>
      </c>
      <c r="H146" s="62">
        <f t="shared" si="16"/>
        <v>0.60795326753221623</v>
      </c>
      <c r="I146" s="62">
        <f t="shared" si="17"/>
        <v>8.1312560419180109</v>
      </c>
      <c r="J146" s="62">
        <f t="shared" si="18"/>
        <v>8.0038343098738274</v>
      </c>
      <c r="K146" s="62">
        <f t="shared" si="19"/>
        <v>4.5955705599990324</v>
      </c>
      <c r="L146">
        <f t="shared" si="20"/>
        <v>7.6163244258787017</v>
      </c>
    </row>
    <row r="147" spans="1:12" x14ac:dyDescent="0.25">
      <c r="A147" s="67" t="s">
        <v>203</v>
      </c>
      <c r="B147">
        <v>1.43994</v>
      </c>
      <c r="C147">
        <v>0</v>
      </c>
      <c r="D147" s="20">
        <f t="shared" si="14"/>
        <v>375.37143899999995</v>
      </c>
      <c r="E147" s="30">
        <f>_xll.ChannelArea($P$2:$P$68,$Q$2:$Q$68,D147)</f>
        <v>13.148509617185464</v>
      </c>
      <c r="F147" s="30">
        <f>_xll.WettedPerimeter($P$2:$P$68,$Q$2:$Q$68,D147)</f>
        <v>28.754613188699423</v>
      </c>
      <c r="G147" s="62">
        <f t="shared" si="15"/>
        <v>0.45726609260571915</v>
      </c>
      <c r="H147" s="62">
        <f t="shared" si="16"/>
        <v>0.59353454246559056</v>
      </c>
      <c r="I147" s="62">
        <f t="shared" si="17"/>
        <v>7.3019198135358359</v>
      </c>
      <c r="J147" s="62">
        <f t="shared" si="18"/>
        <v>7.0578197275088854</v>
      </c>
      <c r="K147" s="62">
        <f t="shared" si="19"/>
        <v>3.4724905599978229</v>
      </c>
      <c r="L147">
        <f t="shared" si="20"/>
        <v>6.4926741750969086</v>
      </c>
    </row>
    <row r="148" spans="1:12" x14ac:dyDescent="0.25">
      <c r="A148" s="67" t="s">
        <v>204</v>
      </c>
      <c r="B148">
        <v>1.43994</v>
      </c>
      <c r="C148">
        <v>0</v>
      </c>
      <c r="D148" s="20">
        <f t="shared" si="14"/>
        <v>375.37143899999995</v>
      </c>
      <c r="E148" s="30">
        <f>_xll.ChannelArea($P$2:$P$68,$Q$2:$Q$68,D148)</f>
        <v>13.148509617185464</v>
      </c>
      <c r="F148" s="30">
        <f>_xll.WettedPerimeter($P$2:$P$68,$Q$2:$Q$68,D148)</f>
        <v>28.754613188699423</v>
      </c>
      <c r="G148" s="62">
        <f t="shared" si="15"/>
        <v>0.45726609260571915</v>
      </c>
      <c r="H148" s="62">
        <f t="shared" si="16"/>
        <v>0.59353454246559056</v>
      </c>
      <c r="I148" s="62">
        <f t="shared" si="17"/>
        <v>7.3019198135358359</v>
      </c>
      <c r="J148" s="62">
        <f t="shared" si="18"/>
        <v>7.0578197275088854</v>
      </c>
      <c r="K148" s="62">
        <f t="shared" si="19"/>
        <v>3.4724905599978229</v>
      </c>
      <c r="L148">
        <f t="shared" si="20"/>
        <v>6.4926741750969086</v>
      </c>
    </row>
    <row r="149" spans="1:12" x14ac:dyDescent="0.25">
      <c r="A149" s="67" t="s">
        <v>205</v>
      </c>
      <c r="B149">
        <v>1.4160649999999999</v>
      </c>
      <c r="C149">
        <v>0</v>
      </c>
      <c r="D149" s="20">
        <f t="shared" si="14"/>
        <v>375.34756399999998</v>
      </c>
      <c r="E149" s="30">
        <f>_xll.ChannelArea($P$2:$P$68,$Q$2:$Q$68,D149)</f>
        <v>12.47158820833201</v>
      </c>
      <c r="F149" s="30">
        <f>_xll.WettedPerimeter($P$2:$P$68,$Q$2:$Q$68,D149)</f>
        <v>28.322216566698835</v>
      </c>
      <c r="G149" s="62">
        <f t="shared" si="15"/>
        <v>0.44034647425851764</v>
      </c>
      <c r="H149" s="62">
        <f t="shared" si="16"/>
        <v>0.57880154574326681</v>
      </c>
      <c r="I149" s="62">
        <f t="shared" si="17"/>
        <v>6.4545073080612205</v>
      </c>
      <c r="J149" s="62">
        <f t="shared" si="18"/>
        <v>6.067144480063984</v>
      </c>
      <c r="K149" s="62">
        <f t="shared" si="19"/>
        <v>2.3494105600002513</v>
      </c>
      <c r="L149">
        <f t="shared" si="20"/>
        <v>5.3689524537767284</v>
      </c>
    </row>
    <row r="150" spans="1:12" x14ac:dyDescent="0.25">
      <c r="A150" s="67" t="s">
        <v>206</v>
      </c>
      <c r="B150">
        <v>1.48769</v>
      </c>
      <c r="C150">
        <v>0</v>
      </c>
      <c r="D150" s="20">
        <f t="shared" si="14"/>
        <v>375.41918899999996</v>
      </c>
      <c r="E150" s="30">
        <f>_xll.ChannelArea($P$2:$P$68,$Q$2:$Q$68,D150)</f>
        <v>14.532086667966897</v>
      </c>
      <c r="F150" s="30">
        <f>_xll.WettedPerimeter($P$2:$P$68,$Q$2:$Q$68,D150)</f>
        <v>29.556536292095231</v>
      </c>
      <c r="G150" s="62">
        <f t="shared" si="15"/>
        <v>0.49167082787888922</v>
      </c>
      <c r="H150" s="62">
        <f t="shared" si="16"/>
        <v>0.62294488972382922</v>
      </c>
      <c r="I150" s="62">
        <f t="shared" si="17"/>
        <v>8.9935441671352088</v>
      </c>
      <c r="J150" s="62">
        <f t="shared" si="18"/>
        <v>8.9639365254740078</v>
      </c>
      <c r="K150" s="62">
        <f t="shared" si="19"/>
        <v>5.718650559996604</v>
      </c>
      <c r="L150">
        <f t="shared" si="20"/>
        <v>8.739903215187951</v>
      </c>
    </row>
    <row r="151" spans="1:12" x14ac:dyDescent="0.25">
      <c r="A151" s="67" t="s">
        <v>207</v>
      </c>
      <c r="B151">
        <v>1.39219</v>
      </c>
      <c r="C151">
        <v>0</v>
      </c>
      <c r="D151" s="20">
        <f t="shared" si="14"/>
        <v>375.323689</v>
      </c>
      <c r="E151" s="30">
        <f>_xll.ChannelArea($P$2:$P$68,$Q$2:$Q$68,D151)</f>
        <v>11.804737075520201</v>
      </c>
      <c r="F151" s="30">
        <f>_xll.WettedPerimeter($P$2:$P$68,$Q$2:$Q$68,D151)</f>
        <v>27.88981994469825</v>
      </c>
      <c r="G151" s="62">
        <f t="shared" si="15"/>
        <v>0.42326329459736212</v>
      </c>
      <c r="H151" s="62">
        <f t="shared" si="16"/>
        <v>0.56373336380617478</v>
      </c>
      <c r="I151" s="62">
        <f t="shared" si="17"/>
        <v>5.5878156194035604</v>
      </c>
      <c r="J151" s="62">
        <f t="shared" si="18"/>
        <v>5.0274971392528442</v>
      </c>
      <c r="K151" s="62">
        <f t="shared" si="19"/>
        <v>1.2263305599990417</v>
      </c>
      <c r="L151">
        <f t="shared" si="20"/>
        <v>4.2451592527941102</v>
      </c>
    </row>
    <row r="152" spans="1:12" x14ac:dyDescent="0.25">
      <c r="A152" s="67" t="s">
        <v>208</v>
      </c>
      <c r="B152">
        <v>1.4638150000000001</v>
      </c>
      <c r="C152">
        <v>0</v>
      </c>
      <c r="D152" s="20">
        <f t="shared" si="14"/>
        <v>375.39531399999998</v>
      </c>
      <c r="E152" s="30">
        <f>_xll.ChannelArea($P$2:$P$68,$Q$2:$Q$68,D152)</f>
        <v>13.835501302082211</v>
      </c>
      <c r="F152" s="30">
        <f>_xll.WettedPerimeter($P$2:$P$68,$Q$2:$Q$68,D152)</f>
        <v>29.187009810701035</v>
      </c>
      <c r="G152" s="62">
        <f t="shared" si="15"/>
        <v>0.47402941897150441</v>
      </c>
      <c r="H152" s="62">
        <f t="shared" si="16"/>
        <v>0.60795326753221623</v>
      </c>
      <c r="I152" s="62">
        <f t="shared" si="17"/>
        <v>8.1312560419180109</v>
      </c>
      <c r="J152" s="62">
        <f t="shared" si="18"/>
        <v>8.0038343098738274</v>
      </c>
      <c r="K152" s="62">
        <f t="shared" si="19"/>
        <v>4.5955705599990324</v>
      </c>
      <c r="L152">
        <f t="shared" si="20"/>
        <v>7.6163244258787017</v>
      </c>
    </row>
    <row r="153" spans="1:12" x14ac:dyDescent="0.25">
      <c r="A153" s="67" t="s">
        <v>209</v>
      </c>
      <c r="B153">
        <v>1.4638150000000001</v>
      </c>
      <c r="C153">
        <v>0</v>
      </c>
      <c r="D153" s="20">
        <f t="shared" si="14"/>
        <v>375.39531399999998</v>
      </c>
      <c r="E153" s="30">
        <f>_xll.ChannelArea($P$2:$P$68,$Q$2:$Q$68,D153)</f>
        <v>13.835501302082211</v>
      </c>
      <c r="F153" s="30">
        <f>_xll.WettedPerimeter($P$2:$P$68,$Q$2:$Q$68,D153)</f>
        <v>29.187009810701035</v>
      </c>
      <c r="G153" s="62">
        <f t="shared" si="15"/>
        <v>0.47402941897150441</v>
      </c>
      <c r="H153" s="62">
        <f t="shared" si="16"/>
        <v>0.60795326753221623</v>
      </c>
      <c r="I153" s="62">
        <f t="shared" si="17"/>
        <v>8.1312560419180109</v>
      </c>
      <c r="J153" s="62">
        <f t="shared" si="18"/>
        <v>8.0038343098738274</v>
      </c>
      <c r="K153" s="62">
        <f t="shared" si="19"/>
        <v>4.5955705599990324</v>
      </c>
      <c r="L153">
        <f t="shared" si="20"/>
        <v>7.6163244258787017</v>
      </c>
    </row>
    <row r="154" spans="1:12" x14ac:dyDescent="0.25">
      <c r="A154" s="67" t="s">
        <v>210</v>
      </c>
      <c r="B154">
        <v>1.43994</v>
      </c>
      <c r="C154">
        <v>0</v>
      </c>
      <c r="D154" s="20">
        <f t="shared" si="14"/>
        <v>375.37143899999995</v>
      </c>
      <c r="E154" s="30">
        <f>_xll.ChannelArea($P$2:$P$68,$Q$2:$Q$68,D154)</f>
        <v>13.148509617185464</v>
      </c>
      <c r="F154" s="30">
        <f>_xll.WettedPerimeter($P$2:$P$68,$Q$2:$Q$68,D154)</f>
        <v>28.754613188699423</v>
      </c>
      <c r="G154" s="62">
        <f t="shared" si="15"/>
        <v>0.45726609260571915</v>
      </c>
      <c r="H154" s="62">
        <f t="shared" si="16"/>
        <v>0.59353454246559056</v>
      </c>
      <c r="I154" s="62">
        <f t="shared" si="17"/>
        <v>7.3019198135358359</v>
      </c>
      <c r="J154" s="62">
        <f t="shared" si="18"/>
        <v>7.0578197275088854</v>
      </c>
      <c r="K154" s="62">
        <f t="shared" si="19"/>
        <v>3.4724905599978229</v>
      </c>
      <c r="L154">
        <f t="shared" si="20"/>
        <v>6.4926741750969086</v>
      </c>
    </row>
    <row r="155" spans="1:12" x14ac:dyDescent="0.25">
      <c r="A155" s="67" t="s">
        <v>211</v>
      </c>
      <c r="B155">
        <v>1.4638150000000001</v>
      </c>
      <c r="C155">
        <v>0</v>
      </c>
      <c r="D155" s="20">
        <f t="shared" si="14"/>
        <v>375.39531399999998</v>
      </c>
      <c r="E155" s="30">
        <f>_xll.ChannelArea($P$2:$P$68,$Q$2:$Q$68,D155)</f>
        <v>13.835501302082211</v>
      </c>
      <c r="F155" s="30">
        <f>_xll.WettedPerimeter($P$2:$P$68,$Q$2:$Q$68,D155)</f>
        <v>29.187009810701035</v>
      </c>
      <c r="G155" s="62">
        <f t="shared" si="15"/>
        <v>0.47402941897150441</v>
      </c>
      <c r="H155" s="62">
        <f t="shared" si="16"/>
        <v>0.60795326753221623</v>
      </c>
      <c r="I155" s="62">
        <f t="shared" si="17"/>
        <v>8.1312560419180109</v>
      </c>
      <c r="J155" s="62">
        <f t="shared" si="18"/>
        <v>8.0038343098738274</v>
      </c>
      <c r="K155" s="62">
        <f t="shared" si="19"/>
        <v>4.5955705599990324</v>
      </c>
      <c r="L155">
        <f t="shared" si="20"/>
        <v>7.6163244258787017</v>
      </c>
    </row>
    <row r="156" spans="1:12" x14ac:dyDescent="0.25">
      <c r="A156" s="67" t="s">
        <v>212</v>
      </c>
      <c r="B156">
        <v>1.4638150000000001</v>
      </c>
      <c r="C156">
        <v>0</v>
      </c>
      <c r="D156" s="20">
        <f t="shared" si="14"/>
        <v>375.39531399999998</v>
      </c>
      <c r="E156" s="30">
        <f>_xll.ChannelArea($P$2:$P$68,$Q$2:$Q$68,D156)</f>
        <v>13.835501302082211</v>
      </c>
      <c r="F156" s="30">
        <f>_xll.WettedPerimeter($P$2:$P$68,$Q$2:$Q$68,D156)</f>
        <v>29.187009810701035</v>
      </c>
      <c r="G156" s="62">
        <f t="shared" si="15"/>
        <v>0.47402941897150441</v>
      </c>
      <c r="H156" s="62">
        <f t="shared" si="16"/>
        <v>0.60795326753221623</v>
      </c>
      <c r="I156" s="62">
        <f t="shared" si="17"/>
        <v>8.1312560419180109</v>
      </c>
      <c r="J156" s="62">
        <f t="shared" si="18"/>
        <v>8.0038343098738274</v>
      </c>
      <c r="K156" s="62">
        <f t="shared" si="19"/>
        <v>4.5955705599990324</v>
      </c>
      <c r="L156">
        <f t="shared" si="20"/>
        <v>7.6163244258787017</v>
      </c>
    </row>
    <row r="157" spans="1:12" x14ac:dyDescent="0.25">
      <c r="A157" s="67" t="s">
        <v>213</v>
      </c>
      <c r="B157">
        <v>1.43994</v>
      </c>
      <c r="C157">
        <v>0</v>
      </c>
      <c r="D157" s="20">
        <f t="shared" si="14"/>
        <v>375.37143899999995</v>
      </c>
      <c r="E157" s="30">
        <f>_xll.ChannelArea($P$2:$P$68,$Q$2:$Q$68,D157)</f>
        <v>13.148509617185464</v>
      </c>
      <c r="F157" s="30">
        <f>_xll.WettedPerimeter($P$2:$P$68,$Q$2:$Q$68,D157)</f>
        <v>28.754613188699423</v>
      </c>
      <c r="G157" s="62">
        <f t="shared" si="15"/>
        <v>0.45726609260571915</v>
      </c>
      <c r="H157" s="62">
        <f t="shared" si="16"/>
        <v>0.59353454246559056</v>
      </c>
      <c r="I157" s="62">
        <f t="shared" si="17"/>
        <v>7.3019198135358359</v>
      </c>
      <c r="J157" s="62">
        <f t="shared" si="18"/>
        <v>7.0578197275088854</v>
      </c>
      <c r="K157" s="62">
        <f t="shared" si="19"/>
        <v>3.4724905599978229</v>
      </c>
      <c r="L157">
        <f t="shared" si="20"/>
        <v>6.4926741750969086</v>
      </c>
    </row>
    <row r="158" spans="1:12" x14ac:dyDescent="0.25">
      <c r="A158" s="67" t="s">
        <v>214</v>
      </c>
      <c r="B158">
        <v>1.5354399999999999</v>
      </c>
      <c r="C158">
        <v>0</v>
      </c>
      <c r="D158" s="20">
        <f t="shared" si="14"/>
        <v>375.46693899999997</v>
      </c>
      <c r="E158" s="30">
        <f>_xll.ChannelArea($P$2:$P$68,$Q$2:$Q$68,D158)</f>
        <v>15.948662042967088</v>
      </c>
      <c r="F158" s="30">
        <f>_xll.WettedPerimeter($P$2:$P$68,$Q$2:$Q$68,D158)</f>
        <v>30.222846943438597</v>
      </c>
      <c r="G158" s="62">
        <f t="shared" si="15"/>
        <v>0.52770217421325871</v>
      </c>
      <c r="H158" s="62">
        <f t="shared" si="16"/>
        <v>0.65301915762441842</v>
      </c>
      <c r="I158" s="62">
        <f t="shared" si="17"/>
        <v>10.723355908241299</v>
      </c>
      <c r="J158" s="62">
        <f t="shared" si="18"/>
        <v>10.822196861874897</v>
      </c>
      <c r="K158" s="62">
        <f t="shared" si="19"/>
        <v>7.9648105599990231</v>
      </c>
      <c r="L158">
        <f t="shared" si="20"/>
        <v>10.986846445812262</v>
      </c>
    </row>
    <row r="159" spans="1:12" x14ac:dyDescent="0.25">
      <c r="A159" s="67" t="s">
        <v>215</v>
      </c>
      <c r="B159">
        <v>1.5354399999999999</v>
      </c>
      <c r="C159">
        <v>0</v>
      </c>
      <c r="D159" s="20">
        <f t="shared" si="14"/>
        <v>375.46693899999997</v>
      </c>
      <c r="E159" s="30">
        <f>_xll.ChannelArea($P$2:$P$68,$Q$2:$Q$68,D159)</f>
        <v>15.948662042967088</v>
      </c>
      <c r="F159" s="30">
        <f>_xll.WettedPerimeter($P$2:$P$68,$Q$2:$Q$68,D159)</f>
        <v>30.222846943438597</v>
      </c>
      <c r="G159" s="62">
        <f t="shared" si="15"/>
        <v>0.52770217421325871</v>
      </c>
      <c r="H159" s="62">
        <f t="shared" si="16"/>
        <v>0.65301915762441842</v>
      </c>
      <c r="I159" s="62">
        <f t="shared" si="17"/>
        <v>10.723355908241299</v>
      </c>
      <c r="J159" s="62">
        <f t="shared" si="18"/>
        <v>10.822196861874897</v>
      </c>
      <c r="K159" s="62">
        <f t="shared" si="19"/>
        <v>7.9648105599990231</v>
      </c>
      <c r="L159">
        <f t="shared" si="20"/>
        <v>10.986846445812262</v>
      </c>
    </row>
    <row r="160" spans="1:12" x14ac:dyDescent="0.25">
      <c r="A160" s="67" t="s">
        <v>216</v>
      </c>
      <c r="B160">
        <v>1.43994</v>
      </c>
      <c r="C160">
        <v>0</v>
      </c>
      <c r="D160" s="20">
        <f t="shared" si="14"/>
        <v>375.37143899999995</v>
      </c>
      <c r="E160" s="30">
        <f>_xll.ChannelArea($P$2:$P$68,$Q$2:$Q$68,D160)</f>
        <v>13.148509617185464</v>
      </c>
      <c r="F160" s="30">
        <f>_xll.WettedPerimeter($P$2:$P$68,$Q$2:$Q$68,D160)</f>
        <v>28.754613188699423</v>
      </c>
      <c r="G160" s="62">
        <f t="shared" si="15"/>
        <v>0.45726609260571915</v>
      </c>
      <c r="H160" s="62">
        <f t="shared" si="16"/>
        <v>0.59353454246559056</v>
      </c>
      <c r="I160" s="62">
        <f t="shared" si="17"/>
        <v>7.3019198135358359</v>
      </c>
      <c r="J160" s="62">
        <f t="shared" si="18"/>
        <v>7.0578197275088854</v>
      </c>
      <c r="K160" s="62">
        <f t="shared" si="19"/>
        <v>3.4724905599978229</v>
      </c>
      <c r="L160">
        <f t="shared" si="20"/>
        <v>6.4926741750969086</v>
      </c>
    </row>
    <row r="161" spans="1:12" x14ac:dyDescent="0.25">
      <c r="A161" s="67" t="s">
        <v>217</v>
      </c>
      <c r="B161">
        <v>1.511565</v>
      </c>
      <c r="C161">
        <v>0</v>
      </c>
      <c r="D161" s="20">
        <f t="shared" si="14"/>
        <v>375.44306399999999</v>
      </c>
      <c r="E161" s="30">
        <f>_xll.ChannelArea($P$2:$P$68,$Q$2:$Q$68,D161)</f>
        <v>15.236526749999086</v>
      </c>
      <c r="F161" s="30">
        <f>_xll.WettedPerimeter($P$2:$P$68,$Q$2:$Q$68,D161)</f>
        <v>29.889691617767316</v>
      </c>
      <c r="G161" s="62">
        <f t="shared" si="15"/>
        <v>0.50975857980890127</v>
      </c>
      <c r="H161" s="62">
        <f t="shared" si="16"/>
        <v>0.63813078434473269</v>
      </c>
      <c r="I161" s="62">
        <f t="shared" si="17"/>
        <v>9.8670064539403377</v>
      </c>
      <c r="J161" s="62">
        <f t="shared" si="18"/>
        <v>9.9132064386053287</v>
      </c>
      <c r="K161" s="62">
        <f t="shared" si="19"/>
        <v>6.8417305599978135</v>
      </c>
      <c r="L161">
        <f t="shared" si="20"/>
        <v>9.8634105521487072</v>
      </c>
    </row>
    <row r="162" spans="1:12" x14ac:dyDescent="0.25">
      <c r="A162" s="67" t="s">
        <v>218</v>
      </c>
      <c r="B162">
        <v>1.4638150000000001</v>
      </c>
      <c r="C162">
        <v>0</v>
      </c>
      <c r="D162" s="20">
        <f t="shared" si="14"/>
        <v>375.39531399999998</v>
      </c>
      <c r="E162" s="30">
        <f>_xll.ChannelArea($P$2:$P$68,$Q$2:$Q$68,D162)</f>
        <v>13.835501302082211</v>
      </c>
      <c r="F162" s="30">
        <f>_xll.WettedPerimeter($P$2:$P$68,$Q$2:$Q$68,D162)</f>
        <v>29.187009810701035</v>
      </c>
      <c r="G162" s="62">
        <f t="shared" si="15"/>
        <v>0.47402941897150441</v>
      </c>
      <c r="H162" s="62">
        <f t="shared" si="16"/>
        <v>0.60795326753221623</v>
      </c>
      <c r="I162" s="62">
        <f t="shared" si="17"/>
        <v>8.1312560419180109</v>
      </c>
      <c r="J162" s="62">
        <f t="shared" si="18"/>
        <v>8.0038343098738274</v>
      </c>
      <c r="K162" s="62">
        <f t="shared" si="19"/>
        <v>4.5955705599990324</v>
      </c>
      <c r="L162">
        <f t="shared" si="20"/>
        <v>7.6163244258787017</v>
      </c>
    </row>
    <row r="163" spans="1:12" x14ac:dyDescent="0.25">
      <c r="A163" s="67" t="s">
        <v>219</v>
      </c>
      <c r="B163">
        <v>1.5354399999999999</v>
      </c>
      <c r="C163">
        <v>0</v>
      </c>
      <c r="D163" s="20">
        <f t="shared" si="14"/>
        <v>375.46693899999997</v>
      </c>
      <c r="E163" s="30">
        <f>_xll.ChannelArea($P$2:$P$68,$Q$2:$Q$68,D163)</f>
        <v>15.948662042967088</v>
      </c>
      <c r="F163" s="30">
        <f>_xll.WettedPerimeter($P$2:$P$68,$Q$2:$Q$68,D163)</f>
        <v>30.222846943438597</v>
      </c>
      <c r="G163" s="62">
        <f t="shared" si="15"/>
        <v>0.52770217421325871</v>
      </c>
      <c r="H163" s="62">
        <f t="shared" si="16"/>
        <v>0.65301915762441842</v>
      </c>
      <c r="I163" s="62">
        <f t="shared" si="17"/>
        <v>10.723355908241299</v>
      </c>
      <c r="J163" s="62">
        <f t="shared" si="18"/>
        <v>10.822196861874897</v>
      </c>
      <c r="K163" s="62">
        <f t="shared" si="19"/>
        <v>7.9648105599990231</v>
      </c>
      <c r="L163">
        <f t="shared" si="20"/>
        <v>10.986846445812262</v>
      </c>
    </row>
    <row r="164" spans="1:12" x14ac:dyDescent="0.25">
      <c r="A164" s="67" t="s">
        <v>220</v>
      </c>
      <c r="B164">
        <v>1.48769</v>
      </c>
      <c r="C164">
        <v>0</v>
      </c>
      <c r="D164" s="20">
        <f t="shared" si="14"/>
        <v>375.41918899999996</v>
      </c>
      <c r="E164" s="30">
        <f>_xll.ChannelArea($P$2:$P$68,$Q$2:$Q$68,D164)</f>
        <v>14.532086667966897</v>
      </c>
      <c r="F164" s="30">
        <f>_xll.WettedPerimeter($P$2:$P$68,$Q$2:$Q$68,D164)</f>
        <v>29.556536292095231</v>
      </c>
      <c r="G164" s="62">
        <f t="shared" si="15"/>
        <v>0.49167082787888922</v>
      </c>
      <c r="H164" s="62">
        <f t="shared" si="16"/>
        <v>0.62294488972382922</v>
      </c>
      <c r="I164" s="62">
        <f t="shared" si="17"/>
        <v>8.9935441671352088</v>
      </c>
      <c r="J164" s="62">
        <f t="shared" si="18"/>
        <v>8.9639365254740078</v>
      </c>
      <c r="K164" s="62">
        <f t="shared" si="19"/>
        <v>5.718650559996604</v>
      </c>
      <c r="L164">
        <f t="shared" si="20"/>
        <v>8.739903215187951</v>
      </c>
    </row>
    <row r="165" spans="1:12" x14ac:dyDescent="0.25">
      <c r="A165" s="67" t="s">
        <v>221</v>
      </c>
      <c r="B165">
        <v>1.5354399999999999</v>
      </c>
      <c r="C165">
        <v>0</v>
      </c>
      <c r="D165" s="20">
        <f t="shared" si="14"/>
        <v>375.46693899999997</v>
      </c>
      <c r="E165" s="30">
        <f>_xll.ChannelArea($P$2:$P$68,$Q$2:$Q$68,D165)</f>
        <v>15.948662042967088</v>
      </c>
      <c r="F165" s="30">
        <f>_xll.WettedPerimeter($P$2:$P$68,$Q$2:$Q$68,D165)</f>
        <v>30.222846943438597</v>
      </c>
      <c r="G165" s="62">
        <f t="shared" si="15"/>
        <v>0.52770217421325871</v>
      </c>
      <c r="H165" s="62">
        <f t="shared" si="16"/>
        <v>0.65301915762441842</v>
      </c>
      <c r="I165" s="62">
        <f t="shared" si="17"/>
        <v>10.723355908241299</v>
      </c>
      <c r="J165" s="62">
        <f t="shared" si="18"/>
        <v>10.822196861874897</v>
      </c>
      <c r="K165" s="62">
        <f t="shared" si="19"/>
        <v>7.9648105599990231</v>
      </c>
      <c r="L165">
        <f t="shared" si="20"/>
        <v>10.986846445812262</v>
      </c>
    </row>
    <row r="166" spans="1:12" x14ac:dyDescent="0.25">
      <c r="A166" s="67" t="s">
        <v>222</v>
      </c>
      <c r="B166">
        <v>1.4638150000000001</v>
      </c>
      <c r="C166">
        <v>0</v>
      </c>
      <c r="D166" s="20">
        <f t="shared" si="14"/>
        <v>375.39531399999998</v>
      </c>
      <c r="E166" s="30">
        <f>_xll.ChannelArea($P$2:$P$68,$Q$2:$Q$68,D166)</f>
        <v>13.835501302082211</v>
      </c>
      <c r="F166" s="30">
        <f>_xll.WettedPerimeter($P$2:$P$68,$Q$2:$Q$68,D166)</f>
        <v>29.187009810701035</v>
      </c>
      <c r="G166" s="62">
        <f t="shared" si="15"/>
        <v>0.47402941897150441</v>
      </c>
      <c r="H166" s="62">
        <f t="shared" si="16"/>
        <v>0.60795326753221623</v>
      </c>
      <c r="I166" s="62">
        <f t="shared" si="17"/>
        <v>8.1312560419180109</v>
      </c>
      <c r="J166" s="62">
        <f t="shared" si="18"/>
        <v>8.0038343098738274</v>
      </c>
      <c r="K166" s="62">
        <f t="shared" si="19"/>
        <v>4.5955705599990324</v>
      </c>
      <c r="L166">
        <f t="shared" si="20"/>
        <v>7.6163244258787017</v>
      </c>
    </row>
    <row r="167" spans="1:12" x14ac:dyDescent="0.25">
      <c r="A167" s="67" t="s">
        <v>223</v>
      </c>
      <c r="B167">
        <v>1.48769</v>
      </c>
      <c r="C167">
        <v>0</v>
      </c>
      <c r="D167" s="20">
        <f t="shared" si="14"/>
        <v>375.41918899999996</v>
      </c>
      <c r="E167" s="30">
        <f>_xll.ChannelArea($P$2:$P$68,$Q$2:$Q$68,D167)</f>
        <v>14.532086667966897</v>
      </c>
      <c r="F167" s="30">
        <f>_xll.WettedPerimeter($P$2:$P$68,$Q$2:$Q$68,D167)</f>
        <v>29.556536292095231</v>
      </c>
      <c r="G167" s="62">
        <f t="shared" si="15"/>
        <v>0.49167082787888922</v>
      </c>
      <c r="H167" s="62">
        <f t="shared" si="16"/>
        <v>0.62294488972382922</v>
      </c>
      <c r="I167" s="62">
        <f t="shared" si="17"/>
        <v>8.9935441671352088</v>
      </c>
      <c r="J167" s="62">
        <f t="shared" si="18"/>
        <v>8.9639365254740078</v>
      </c>
      <c r="K167" s="62">
        <f t="shared" si="19"/>
        <v>5.718650559996604</v>
      </c>
      <c r="L167">
        <f t="shared" si="20"/>
        <v>8.739903215187951</v>
      </c>
    </row>
    <row r="168" spans="1:12" x14ac:dyDescent="0.25">
      <c r="A168" s="67" t="s">
        <v>224</v>
      </c>
      <c r="B168">
        <v>1.4638150000000001</v>
      </c>
      <c r="C168">
        <v>0</v>
      </c>
      <c r="D168" s="20">
        <f t="shared" si="14"/>
        <v>375.39531399999998</v>
      </c>
      <c r="E168" s="30">
        <f>_xll.ChannelArea($P$2:$P$68,$Q$2:$Q$68,D168)</f>
        <v>13.835501302082211</v>
      </c>
      <c r="F168" s="30">
        <f>_xll.WettedPerimeter($P$2:$P$68,$Q$2:$Q$68,D168)</f>
        <v>29.187009810701035</v>
      </c>
      <c r="G168" s="62">
        <f t="shared" si="15"/>
        <v>0.47402941897150441</v>
      </c>
      <c r="H168" s="62">
        <f t="shared" si="16"/>
        <v>0.60795326753221623</v>
      </c>
      <c r="I168" s="62">
        <f t="shared" si="17"/>
        <v>8.1312560419180109</v>
      </c>
      <c r="J168" s="62">
        <f t="shared" si="18"/>
        <v>8.0038343098738274</v>
      </c>
      <c r="K168" s="62">
        <f t="shared" si="19"/>
        <v>4.5955705599990324</v>
      </c>
      <c r="L168">
        <f t="shared" si="20"/>
        <v>7.6163244258787017</v>
      </c>
    </row>
    <row r="169" spans="1:12" x14ac:dyDescent="0.25">
      <c r="A169" s="67" t="s">
        <v>225</v>
      </c>
      <c r="B169">
        <v>1.511565</v>
      </c>
      <c r="C169">
        <v>0</v>
      </c>
      <c r="D169" s="20">
        <f t="shared" si="14"/>
        <v>375.44306399999999</v>
      </c>
      <c r="E169" s="30">
        <f>_xll.ChannelArea($P$2:$P$68,$Q$2:$Q$68,D169)</f>
        <v>15.236526749999086</v>
      </c>
      <c r="F169" s="30">
        <f>_xll.WettedPerimeter($P$2:$P$68,$Q$2:$Q$68,D169)</f>
        <v>29.889691617767316</v>
      </c>
      <c r="G169" s="62">
        <f t="shared" si="15"/>
        <v>0.50975857980890127</v>
      </c>
      <c r="H169" s="62">
        <f t="shared" si="16"/>
        <v>0.63813078434473269</v>
      </c>
      <c r="I169" s="62">
        <f t="shared" si="17"/>
        <v>9.8670064539403377</v>
      </c>
      <c r="J169" s="62">
        <f t="shared" si="18"/>
        <v>9.9132064386053287</v>
      </c>
      <c r="K169" s="62">
        <f t="shared" si="19"/>
        <v>6.8417305599978135</v>
      </c>
      <c r="L169">
        <f t="shared" si="20"/>
        <v>9.8634105521487072</v>
      </c>
    </row>
    <row r="170" spans="1:12" x14ac:dyDescent="0.25">
      <c r="A170" s="67" t="s">
        <v>226</v>
      </c>
      <c r="B170">
        <v>1.4638150000000001</v>
      </c>
      <c r="C170">
        <v>0</v>
      </c>
      <c r="D170" s="20">
        <f t="shared" si="14"/>
        <v>375.39531399999998</v>
      </c>
      <c r="E170" s="30">
        <f>_xll.ChannelArea($P$2:$P$68,$Q$2:$Q$68,D170)</f>
        <v>13.835501302082211</v>
      </c>
      <c r="F170" s="30">
        <f>_xll.WettedPerimeter($P$2:$P$68,$Q$2:$Q$68,D170)</f>
        <v>29.187009810701035</v>
      </c>
      <c r="G170" s="62">
        <f t="shared" si="15"/>
        <v>0.47402941897150441</v>
      </c>
      <c r="H170" s="62">
        <f t="shared" si="16"/>
        <v>0.60795326753221623</v>
      </c>
      <c r="I170" s="62">
        <f t="shared" si="17"/>
        <v>8.1312560419180109</v>
      </c>
      <c r="J170" s="62">
        <f t="shared" si="18"/>
        <v>8.0038343098738274</v>
      </c>
      <c r="K170" s="62">
        <f t="shared" si="19"/>
        <v>4.5955705599990324</v>
      </c>
      <c r="L170">
        <f t="shared" si="20"/>
        <v>7.6163244258787017</v>
      </c>
    </row>
    <row r="171" spans="1:12" x14ac:dyDescent="0.25">
      <c r="A171" s="67" t="s">
        <v>227</v>
      </c>
      <c r="B171">
        <v>1.4160649999999999</v>
      </c>
      <c r="C171">
        <v>0</v>
      </c>
      <c r="D171" s="20">
        <f t="shared" si="14"/>
        <v>375.34756399999998</v>
      </c>
      <c r="E171" s="30">
        <f>_xll.ChannelArea($P$2:$P$68,$Q$2:$Q$68,D171)</f>
        <v>12.47158820833201</v>
      </c>
      <c r="F171" s="30">
        <f>_xll.WettedPerimeter($P$2:$P$68,$Q$2:$Q$68,D171)</f>
        <v>28.322216566698835</v>
      </c>
      <c r="G171" s="62">
        <f t="shared" si="15"/>
        <v>0.44034647425851764</v>
      </c>
      <c r="H171" s="62">
        <f t="shared" si="16"/>
        <v>0.57880154574326681</v>
      </c>
      <c r="I171" s="62">
        <f t="shared" si="17"/>
        <v>6.4545073080612205</v>
      </c>
      <c r="J171" s="62">
        <f t="shared" si="18"/>
        <v>6.067144480063984</v>
      </c>
      <c r="K171" s="62">
        <f t="shared" si="19"/>
        <v>2.3494105600002513</v>
      </c>
      <c r="L171">
        <f t="shared" si="20"/>
        <v>5.3689524537767284</v>
      </c>
    </row>
    <row r="172" spans="1:12" x14ac:dyDescent="0.25">
      <c r="A172" s="67" t="s">
        <v>228</v>
      </c>
      <c r="B172">
        <v>1.48769</v>
      </c>
      <c r="C172">
        <v>0</v>
      </c>
      <c r="D172" s="20">
        <f t="shared" si="14"/>
        <v>375.41918899999996</v>
      </c>
      <c r="E172" s="30">
        <f>_xll.ChannelArea($P$2:$P$68,$Q$2:$Q$68,D172)</f>
        <v>14.532086667966897</v>
      </c>
      <c r="F172" s="30">
        <f>_xll.WettedPerimeter($P$2:$P$68,$Q$2:$Q$68,D172)</f>
        <v>29.556536292095231</v>
      </c>
      <c r="G172" s="62">
        <f t="shared" si="15"/>
        <v>0.49167082787888922</v>
      </c>
      <c r="H172" s="62">
        <f t="shared" si="16"/>
        <v>0.62294488972382922</v>
      </c>
      <c r="I172" s="62">
        <f t="shared" si="17"/>
        <v>8.9935441671352088</v>
      </c>
      <c r="J172" s="62">
        <f t="shared" si="18"/>
        <v>8.9639365254740078</v>
      </c>
      <c r="K172" s="62">
        <f t="shared" si="19"/>
        <v>5.718650559996604</v>
      </c>
      <c r="L172">
        <f t="shared" si="20"/>
        <v>8.739903215187951</v>
      </c>
    </row>
    <row r="173" spans="1:12" x14ac:dyDescent="0.25">
      <c r="A173" s="67" t="s">
        <v>229</v>
      </c>
      <c r="B173">
        <v>1.48769</v>
      </c>
      <c r="C173">
        <v>0</v>
      </c>
      <c r="D173" s="20">
        <f t="shared" si="14"/>
        <v>375.41918899999996</v>
      </c>
      <c r="E173" s="30">
        <f>_xll.ChannelArea($P$2:$P$68,$Q$2:$Q$68,D173)</f>
        <v>14.532086667966897</v>
      </c>
      <c r="F173" s="30">
        <f>_xll.WettedPerimeter($P$2:$P$68,$Q$2:$Q$68,D173)</f>
        <v>29.556536292095231</v>
      </c>
      <c r="G173" s="62">
        <f t="shared" si="15"/>
        <v>0.49167082787888922</v>
      </c>
      <c r="H173" s="62">
        <f t="shared" si="16"/>
        <v>0.62294488972382922</v>
      </c>
      <c r="I173" s="62">
        <f t="shared" si="17"/>
        <v>8.9935441671352088</v>
      </c>
      <c r="J173" s="62">
        <f t="shared" si="18"/>
        <v>8.9639365254740078</v>
      </c>
      <c r="K173" s="62">
        <f t="shared" si="19"/>
        <v>5.718650559996604</v>
      </c>
      <c r="L173">
        <f t="shared" si="20"/>
        <v>8.739903215187951</v>
      </c>
    </row>
    <row r="174" spans="1:12" x14ac:dyDescent="0.25">
      <c r="A174" s="67" t="s">
        <v>230</v>
      </c>
      <c r="B174">
        <v>1.4638150000000001</v>
      </c>
      <c r="C174">
        <v>0</v>
      </c>
      <c r="D174" s="20">
        <f t="shared" si="14"/>
        <v>375.39531399999998</v>
      </c>
      <c r="E174" s="30">
        <f>_xll.ChannelArea($P$2:$P$68,$Q$2:$Q$68,D174)</f>
        <v>13.835501302082211</v>
      </c>
      <c r="F174" s="30">
        <f>_xll.WettedPerimeter($P$2:$P$68,$Q$2:$Q$68,D174)</f>
        <v>29.187009810701035</v>
      </c>
      <c r="G174" s="62">
        <f t="shared" si="15"/>
        <v>0.47402941897150441</v>
      </c>
      <c r="H174" s="62">
        <f t="shared" si="16"/>
        <v>0.60795326753221623</v>
      </c>
      <c r="I174" s="62">
        <f t="shared" si="17"/>
        <v>8.1312560419180109</v>
      </c>
      <c r="J174" s="62">
        <f t="shared" si="18"/>
        <v>8.0038343098738274</v>
      </c>
      <c r="K174" s="62">
        <f t="shared" si="19"/>
        <v>4.5955705599990324</v>
      </c>
      <c r="L174">
        <f t="shared" si="20"/>
        <v>7.6163244258787017</v>
      </c>
    </row>
    <row r="175" spans="1:12" x14ac:dyDescent="0.25">
      <c r="A175" s="67" t="s">
        <v>231</v>
      </c>
      <c r="B175">
        <v>1.4160649999999999</v>
      </c>
      <c r="C175">
        <v>0</v>
      </c>
      <c r="D175" s="20">
        <f t="shared" si="14"/>
        <v>375.34756399999998</v>
      </c>
      <c r="E175" s="30">
        <f>_xll.ChannelArea($P$2:$P$68,$Q$2:$Q$68,D175)</f>
        <v>12.47158820833201</v>
      </c>
      <c r="F175" s="30">
        <f>_xll.WettedPerimeter($P$2:$P$68,$Q$2:$Q$68,D175)</f>
        <v>28.322216566698835</v>
      </c>
      <c r="G175" s="62">
        <f t="shared" si="15"/>
        <v>0.44034647425851764</v>
      </c>
      <c r="H175" s="62">
        <f t="shared" si="16"/>
        <v>0.57880154574326681</v>
      </c>
      <c r="I175" s="62">
        <f t="shared" si="17"/>
        <v>6.4545073080612205</v>
      </c>
      <c r="J175" s="62">
        <f t="shared" si="18"/>
        <v>6.067144480063984</v>
      </c>
      <c r="K175" s="62">
        <f t="shared" si="19"/>
        <v>2.3494105600002513</v>
      </c>
      <c r="L175">
        <f t="shared" si="20"/>
        <v>5.3689524537767284</v>
      </c>
    </row>
    <row r="176" spans="1:12" x14ac:dyDescent="0.25">
      <c r="A176" s="67" t="s">
        <v>232</v>
      </c>
      <c r="B176">
        <v>1.4160649999999999</v>
      </c>
      <c r="C176">
        <v>0</v>
      </c>
      <c r="D176" s="20">
        <f t="shared" si="14"/>
        <v>375.34756399999998</v>
      </c>
      <c r="E176" s="30">
        <f>_xll.ChannelArea($P$2:$P$68,$Q$2:$Q$68,D176)</f>
        <v>12.47158820833201</v>
      </c>
      <c r="F176" s="30">
        <f>_xll.WettedPerimeter($P$2:$P$68,$Q$2:$Q$68,D176)</f>
        <v>28.322216566698835</v>
      </c>
      <c r="G176" s="62">
        <f t="shared" si="15"/>
        <v>0.44034647425851764</v>
      </c>
      <c r="H176" s="62">
        <f t="shared" si="16"/>
        <v>0.57880154574326681</v>
      </c>
      <c r="I176" s="62">
        <f t="shared" si="17"/>
        <v>6.4545073080612205</v>
      </c>
      <c r="J176" s="62">
        <f t="shared" si="18"/>
        <v>6.067144480063984</v>
      </c>
      <c r="K176" s="62">
        <f t="shared" si="19"/>
        <v>2.3494105600002513</v>
      </c>
      <c r="L176">
        <f t="shared" si="20"/>
        <v>5.3689524537767284</v>
      </c>
    </row>
    <row r="177" spans="1:12" x14ac:dyDescent="0.25">
      <c r="A177" s="67" t="s">
        <v>233</v>
      </c>
      <c r="B177">
        <v>1.4160649999999999</v>
      </c>
      <c r="C177">
        <v>0</v>
      </c>
      <c r="D177" s="20">
        <f t="shared" si="14"/>
        <v>375.34756399999998</v>
      </c>
      <c r="E177" s="30">
        <f>_xll.ChannelArea($P$2:$P$68,$Q$2:$Q$68,D177)</f>
        <v>12.47158820833201</v>
      </c>
      <c r="F177" s="30">
        <f>_xll.WettedPerimeter($P$2:$P$68,$Q$2:$Q$68,D177)</f>
        <v>28.322216566698835</v>
      </c>
      <c r="G177" s="62">
        <f t="shared" si="15"/>
        <v>0.44034647425851764</v>
      </c>
      <c r="H177" s="62">
        <f t="shared" si="16"/>
        <v>0.57880154574326681</v>
      </c>
      <c r="I177" s="62">
        <f t="shared" si="17"/>
        <v>6.4545073080612205</v>
      </c>
      <c r="J177" s="62">
        <f t="shared" si="18"/>
        <v>6.067144480063984</v>
      </c>
      <c r="K177" s="62">
        <f t="shared" si="19"/>
        <v>2.3494105600002513</v>
      </c>
      <c r="L177">
        <f t="shared" si="20"/>
        <v>5.3689524537767284</v>
      </c>
    </row>
    <row r="178" spans="1:12" x14ac:dyDescent="0.25">
      <c r="A178" s="67" t="s">
        <v>234</v>
      </c>
      <c r="B178">
        <v>1.43994</v>
      </c>
      <c r="C178">
        <v>0</v>
      </c>
      <c r="D178" s="20">
        <f t="shared" si="14"/>
        <v>375.37143899999995</v>
      </c>
      <c r="E178" s="30">
        <f>_xll.ChannelArea($P$2:$P$68,$Q$2:$Q$68,D178)</f>
        <v>13.148509617185464</v>
      </c>
      <c r="F178" s="30">
        <f>_xll.WettedPerimeter($P$2:$P$68,$Q$2:$Q$68,D178)</f>
        <v>28.754613188699423</v>
      </c>
      <c r="G178" s="62">
        <f t="shared" si="15"/>
        <v>0.45726609260571915</v>
      </c>
      <c r="H178" s="62">
        <f t="shared" si="16"/>
        <v>0.59353454246559056</v>
      </c>
      <c r="I178" s="62">
        <f t="shared" si="17"/>
        <v>7.3019198135358359</v>
      </c>
      <c r="J178" s="62">
        <f t="shared" si="18"/>
        <v>7.0578197275088854</v>
      </c>
      <c r="K178" s="62">
        <f t="shared" si="19"/>
        <v>3.4724905599978229</v>
      </c>
      <c r="L178">
        <f t="shared" si="20"/>
        <v>6.4926741750969086</v>
      </c>
    </row>
    <row r="179" spans="1:12" x14ac:dyDescent="0.25">
      <c r="A179" s="67" t="s">
        <v>235</v>
      </c>
      <c r="B179">
        <v>1.48769</v>
      </c>
      <c r="C179">
        <v>0</v>
      </c>
      <c r="D179" s="20">
        <f t="shared" si="14"/>
        <v>375.41918899999996</v>
      </c>
      <c r="E179" s="30">
        <f>_xll.ChannelArea($P$2:$P$68,$Q$2:$Q$68,D179)</f>
        <v>14.532086667966897</v>
      </c>
      <c r="F179" s="30">
        <f>_xll.WettedPerimeter($P$2:$P$68,$Q$2:$Q$68,D179)</f>
        <v>29.556536292095231</v>
      </c>
      <c r="G179" s="62">
        <f t="shared" si="15"/>
        <v>0.49167082787888922</v>
      </c>
      <c r="H179" s="62">
        <f t="shared" si="16"/>
        <v>0.62294488972382922</v>
      </c>
      <c r="I179" s="62">
        <f t="shared" si="17"/>
        <v>8.9935441671352088</v>
      </c>
      <c r="J179" s="62">
        <f t="shared" si="18"/>
        <v>8.9639365254740078</v>
      </c>
      <c r="K179" s="62">
        <f t="shared" si="19"/>
        <v>5.718650559996604</v>
      </c>
      <c r="L179">
        <f t="shared" si="20"/>
        <v>8.739903215187951</v>
      </c>
    </row>
    <row r="180" spans="1:12" x14ac:dyDescent="0.25">
      <c r="A180" s="67" t="s">
        <v>236</v>
      </c>
      <c r="B180">
        <v>1.4638150000000001</v>
      </c>
      <c r="C180">
        <v>0</v>
      </c>
      <c r="D180" s="20">
        <f t="shared" si="14"/>
        <v>375.39531399999998</v>
      </c>
      <c r="E180" s="30">
        <f>_xll.ChannelArea($P$2:$P$68,$Q$2:$Q$68,D180)</f>
        <v>13.835501302082211</v>
      </c>
      <c r="F180" s="30">
        <f>_xll.WettedPerimeter($P$2:$P$68,$Q$2:$Q$68,D180)</f>
        <v>29.187009810701035</v>
      </c>
      <c r="G180" s="62">
        <f t="shared" si="15"/>
        <v>0.47402941897150441</v>
      </c>
      <c r="H180" s="62">
        <f t="shared" si="16"/>
        <v>0.60795326753221623</v>
      </c>
      <c r="I180" s="62">
        <f t="shared" si="17"/>
        <v>8.1312560419180109</v>
      </c>
      <c r="J180" s="62">
        <f t="shared" si="18"/>
        <v>8.0038343098738274</v>
      </c>
      <c r="K180" s="62">
        <f t="shared" si="19"/>
        <v>4.5955705599990324</v>
      </c>
      <c r="L180">
        <f t="shared" si="20"/>
        <v>7.6163244258787017</v>
      </c>
    </row>
    <row r="181" spans="1:12" x14ac:dyDescent="0.25">
      <c r="A181" s="67" t="s">
        <v>237</v>
      </c>
      <c r="B181">
        <v>1.511565</v>
      </c>
      <c r="C181">
        <v>0</v>
      </c>
      <c r="D181" s="20">
        <f t="shared" si="14"/>
        <v>375.44306399999999</v>
      </c>
      <c r="E181" s="30">
        <f>_xll.ChannelArea($P$2:$P$68,$Q$2:$Q$68,D181)</f>
        <v>15.236526749999086</v>
      </c>
      <c r="F181" s="30">
        <f>_xll.WettedPerimeter($P$2:$P$68,$Q$2:$Q$68,D181)</f>
        <v>29.889691617767316</v>
      </c>
      <c r="G181" s="62">
        <f t="shared" si="15"/>
        <v>0.50975857980890127</v>
      </c>
      <c r="H181" s="62">
        <f t="shared" si="16"/>
        <v>0.63813078434473269</v>
      </c>
      <c r="I181" s="62">
        <f t="shared" si="17"/>
        <v>9.8670064539403377</v>
      </c>
      <c r="J181" s="62">
        <f t="shared" si="18"/>
        <v>9.9132064386053287</v>
      </c>
      <c r="K181" s="62">
        <f t="shared" si="19"/>
        <v>6.8417305599978135</v>
      </c>
      <c r="L181">
        <f t="shared" si="20"/>
        <v>9.8634105521487072</v>
      </c>
    </row>
    <row r="182" spans="1:12" x14ac:dyDescent="0.25">
      <c r="A182" s="67" t="s">
        <v>238</v>
      </c>
      <c r="B182">
        <v>1.511565</v>
      </c>
      <c r="C182">
        <v>0</v>
      </c>
      <c r="D182" s="20">
        <f t="shared" si="14"/>
        <v>375.44306399999999</v>
      </c>
      <c r="E182" s="30">
        <f>_xll.ChannelArea($P$2:$P$68,$Q$2:$Q$68,D182)</f>
        <v>15.236526749999086</v>
      </c>
      <c r="F182" s="30">
        <f>_xll.WettedPerimeter($P$2:$P$68,$Q$2:$Q$68,D182)</f>
        <v>29.889691617767316</v>
      </c>
      <c r="G182" s="62">
        <f t="shared" si="15"/>
        <v>0.50975857980890127</v>
      </c>
      <c r="H182" s="62">
        <f t="shared" si="16"/>
        <v>0.63813078434473269</v>
      </c>
      <c r="I182" s="62">
        <f t="shared" si="17"/>
        <v>9.8670064539403377</v>
      </c>
      <c r="J182" s="62">
        <f t="shared" si="18"/>
        <v>9.9132064386053287</v>
      </c>
      <c r="K182" s="62">
        <f t="shared" si="19"/>
        <v>6.8417305599978135</v>
      </c>
      <c r="L182">
        <f t="shared" si="20"/>
        <v>9.8634105521487072</v>
      </c>
    </row>
    <row r="183" spans="1:12" x14ac:dyDescent="0.25">
      <c r="A183" s="67" t="s">
        <v>239</v>
      </c>
      <c r="B183">
        <v>1.48769</v>
      </c>
      <c r="C183">
        <v>0</v>
      </c>
      <c r="D183" s="20">
        <f t="shared" si="14"/>
        <v>375.41918899999996</v>
      </c>
      <c r="E183" s="30">
        <f>_xll.ChannelArea($P$2:$P$68,$Q$2:$Q$68,D183)</f>
        <v>14.532086667966897</v>
      </c>
      <c r="F183" s="30">
        <f>_xll.WettedPerimeter($P$2:$P$68,$Q$2:$Q$68,D183)</f>
        <v>29.556536292095231</v>
      </c>
      <c r="G183" s="62">
        <f t="shared" si="15"/>
        <v>0.49167082787888922</v>
      </c>
      <c r="H183" s="62">
        <f t="shared" si="16"/>
        <v>0.62294488972382922</v>
      </c>
      <c r="I183" s="62">
        <f t="shared" si="17"/>
        <v>8.9935441671352088</v>
      </c>
      <c r="J183" s="62">
        <f t="shared" si="18"/>
        <v>8.9639365254740078</v>
      </c>
      <c r="K183" s="62">
        <f t="shared" si="19"/>
        <v>5.718650559996604</v>
      </c>
      <c r="L183">
        <f t="shared" si="20"/>
        <v>8.739903215187951</v>
      </c>
    </row>
    <row r="184" spans="1:12" x14ac:dyDescent="0.25">
      <c r="A184" s="67" t="s">
        <v>240</v>
      </c>
      <c r="B184">
        <v>1.5354399999999999</v>
      </c>
      <c r="C184">
        <v>0</v>
      </c>
      <c r="D184" s="20">
        <f t="shared" si="14"/>
        <v>375.46693899999997</v>
      </c>
      <c r="E184" s="30">
        <f>_xll.ChannelArea($P$2:$P$68,$Q$2:$Q$68,D184)</f>
        <v>15.948662042967088</v>
      </c>
      <c r="F184" s="30">
        <f>_xll.WettedPerimeter($P$2:$P$68,$Q$2:$Q$68,D184)</f>
        <v>30.222846943438597</v>
      </c>
      <c r="G184" s="62">
        <f t="shared" si="15"/>
        <v>0.52770217421325871</v>
      </c>
      <c r="H184" s="62">
        <f t="shared" si="16"/>
        <v>0.65301915762441842</v>
      </c>
      <c r="I184" s="62">
        <f t="shared" si="17"/>
        <v>10.723355908241299</v>
      </c>
      <c r="J184" s="62">
        <f t="shared" si="18"/>
        <v>10.822196861874897</v>
      </c>
      <c r="K184" s="62">
        <f t="shared" si="19"/>
        <v>7.9648105599990231</v>
      </c>
      <c r="L184">
        <f t="shared" si="20"/>
        <v>10.986846445812262</v>
      </c>
    </row>
    <row r="185" spans="1:12" x14ac:dyDescent="0.25">
      <c r="A185" s="67" t="s">
        <v>241</v>
      </c>
      <c r="B185">
        <v>1.48769</v>
      </c>
      <c r="C185">
        <v>0</v>
      </c>
      <c r="D185" s="20">
        <f t="shared" si="14"/>
        <v>375.41918899999996</v>
      </c>
      <c r="E185" s="30">
        <f>_xll.ChannelArea($P$2:$P$68,$Q$2:$Q$68,D185)</f>
        <v>14.532086667966897</v>
      </c>
      <c r="F185" s="30">
        <f>_xll.WettedPerimeter($P$2:$P$68,$Q$2:$Q$68,D185)</f>
        <v>29.556536292095231</v>
      </c>
      <c r="G185" s="62">
        <f t="shared" si="15"/>
        <v>0.49167082787888922</v>
      </c>
      <c r="H185" s="62">
        <f t="shared" si="16"/>
        <v>0.62294488972382922</v>
      </c>
      <c r="I185" s="62">
        <f t="shared" si="17"/>
        <v>8.9935441671352088</v>
      </c>
      <c r="J185" s="62">
        <f t="shared" si="18"/>
        <v>8.9639365254740078</v>
      </c>
      <c r="K185" s="62">
        <f t="shared" si="19"/>
        <v>5.718650559996604</v>
      </c>
      <c r="L185">
        <f t="shared" si="20"/>
        <v>8.739903215187951</v>
      </c>
    </row>
    <row r="186" spans="1:12" x14ac:dyDescent="0.25">
      <c r="A186" s="67" t="s">
        <v>242</v>
      </c>
      <c r="B186">
        <v>1.4638150000000001</v>
      </c>
      <c r="C186">
        <v>0</v>
      </c>
      <c r="D186" s="20">
        <f t="shared" si="14"/>
        <v>375.39531399999998</v>
      </c>
      <c r="E186" s="30">
        <f>_xll.ChannelArea($P$2:$P$68,$Q$2:$Q$68,D186)</f>
        <v>13.835501302082211</v>
      </c>
      <c r="F186" s="30">
        <f>_xll.WettedPerimeter($P$2:$P$68,$Q$2:$Q$68,D186)</f>
        <v>29.187009810701035</v>
      </c>
      <c r="G186" s="62">
        <f t="shared" si="15"/>
        <v>0.47402941897150441</v>
      </c>
      <c r="H186" s="62">
        <f t="shared" si="16"/>
        <v>0.60795326753221623</v>
      </c>
      <c r="I186" s="62">
        <f t="shared" si="17"/>
        <v>8.1312560419180109</v>
      </c>
      <c r="J186" s="62">
        <f t="shared" si="18"/>
        <v>8.0038343098738274</v>
      </c>
      <c r="K186" s="62">
        <f t="shared" si="19"/>
        <v>4.5955705599990324</v>
      </c>
      <c r="L186">
        <f t="shared" si="20"/>
        <v>7.6163244258787017</v>
      </c>
    </row>
    <row r="187" spans="1:12" x14ac:dyDescent="0.25">
      <c r="A187" s="67" t="s">
        <v>243</v>
      </c>
      <c r="B187">
        <v>1.48769</v>
      </c>
      <c r="C187">
        <v>0</v>
      </c>
      <c r="D187" s="20">
        <f t="shared" si="14"/>
        <v>375.41918899999996</v>
      </c>
      <c r="E187" s="30">
        <f>_xll.ChannelArea($P$2:$P$68,$Q$2:$Q$68,D187)</f>
        <v>14.532086667966897</v>
      </c>
      <c r="F187" s="30">
        <f>_xll.WettedPerimeter($P$2:$P$68,$Q$2:$Q$68,D187)</f>
        <v>29.556536292095231</v>
      </c>
      <c r="G187" s="62">
        <f t="shared" si="15"/>
        <v>0.49167082787888922</v>
      </c>
      <c r="H187" s="62">
        <f t="shared" si="16"/>
        <v>0.62294488972382922</v>
      </c>
      <c r="I187" s="62">
        <f t="shared" si="17"/>
        <v>8.9935441671352088</v>
      </c>
      <c r="J187" s="62">
        <f t="shared" si="18"/>
        <v>8.9639365254740078</v>
      </c>
      <c r="K187" s="62">
        <f t="shared" si="19"/>
        <v>5.718650559996604</v>
      </c>
      <c r="L187">
        <f t="shared" si="20"/>
        <v>8.739903215187951</v>
      </c>
    </row>
    <row r="188" spans="1:12" x14ac:dyDescent="0.25">
      <c r="A188" s="67" t="s">
        <v>244</v>
      </c>
      <c r="B188">
        <v>1.4638150000000001</v>
      </c>
      <c r="C188">
        <v>0</v>
      </c>
      <c r="D188" s="20">
        <f t="shared" si="14"/>
        <v>375.39531399999998</v>
      </c>
      <c r="E188" s="30">
        <f>_xll.ChannelArea($P$2:$P$68,$Q$2:$Q$68,D188)</f>
        <v>13.835501302082211</v>
      </c>
      <c r="F188" s="30">
        <f>_xll.WettedPerimeter($P$2:$P$68,$Q$2:$Q$68,D188)</f>
        <v>29.187009810701035</v>
      </c>
      <c r="G188" s="62">
        <f t="shared" si="15"/>
        <v>0.47402941897150441</v>
      </c>
      <c r="H188" s="62">
        <f t="shared" si="16"/>
        <v>0.60795326753221623</v>
      </c>
      <c r="I188" s="62">
        <f t="shared" si="17"/>
        <v>8.1312560419180109</v>
      </c>
      <c r="J188" s="62">
        <f t="shared" si="18"/>
        <v>8.0038343098738274</v>
      </c>
      <c r="K188" s="62">
        <f t="shared" si="19"/>
        <v>4.5955705599990324</v>
      </c>
      <c r="L188">
        <f t="shared" si="20"/>
        <v>7.6163244258787017</v>
      </c>
    </row>
    <row r="189" spans="1:12" x14ac:dyDescent="0.25">
      <c r="A189" s="67" t="s">
        <v>245</v>
      </c>
      <c r="B189">
        <v>1.511565</v>
      </c>
      <c r="C189">
        <v>0</v>
      </c>
      <c r="D189" s="20">
        <f t="shared" si="14"/>
        <v>375.44306399999999</v>
      </c>
      <c r="E189" s="30">
        <f>_xll.ChannelArea($P$2:$P$68,$Q$2:$Q$68,D189)</f>
        <v>15.236526749999086</v>
      </c>
      <c r="F189" s="30">
        <f>_xll.WettedPerimeter($P$2:$P$68,$Q$2:$Q$68,D189)</f>
        <v>29.889691617767316</v>
      </c>
      <c r="G189" s="62">
        <f t="shared" si="15"/>
        <v>0.50975857980890127</v>
      </c>
      <c r="H189" s="62">
        <f t="shared" si="16"/>
        <v>0.63813078434473269</v>
      </c>
      <c r="I189" s="62">
        <f t="shared" si="17"/>
        <v>9.8670064539403377</v>
      </c>
      <c r="J189" s="62">
        <f t="shared" si="18"/>
        <v>9.9132064386053287</v>
      </c>
      <c r="K189" s="62">
        <f t="shared" si="19"/>
        <v>6.8417305599978135</v>
      </c>
      <c r="L189">
        <f t="shared" si="20"/>
        <v>9.8634105521487072</v>
      </c>
    </row>
    <row r="190" spans="1:12" x14ac:dyDescent="0.25">
      <c r="A190" s="67" t="s">
        <v>246</v>
      </c>
      <c r="B190">
        <v>1.4638150000000001</v>
      </c>
      <c r="C190">
        <v>0</v>
      </c>
      <c r="D190" s="20">
        <f t="shared" si="14"/>
        <v>375.39531399999998</v>
      </c>
      <c r="E190" s="30">
        <f>_xll.ChannelArea($P$2:$P$68,$Q$2:$Q$68,D190)</f>
        <v>13.835501302082211</v>
      </c>
      <c r="F190" s="30">
        <f>_xll.WettedPerimeter($P$2:$P$68,$Q$2:$Q$68,D190)</f>
        <v>29.187009810701035</v>
      </c>
      <c r="G190" s="62">
        <f t="shared" si="15"/>
        <v>0.47402941897150441</v>
      </c>
      <c r="H190" s="62">
        <f t="shared" si="16"/>
        <v>0.60795326753221623</v>
      </c>
      <c r="I190" s="62">
        <f t="shared" si="17"/>
        <v>8.1312560419180109</v>
      </c>
      <c r="J190" s="62">
        <f t="shared" si="18"/>
        <v>8.0038343098738274</v>
      </c>
      <c r="K190" s="62">
        <f t="shared" si="19"/>
        <v>4.5955705599990324</v>
      </c>
      <c r="L190">
        <f t="shared" si="20"/>
        <v>7.6163244258787017</v>
      </c>
    </row>
    <row r="191" spans="1:12" x14ac:dyDescent="0.25">
      <c r="A191" s="67" t="s">
        <v>247</v>
      </c>
      <c r="B191">
        <v>1.48769</v>
      </c>
      <c r="C191">
        <v>0</v>
      </c>
      <c r="D191" s="20">
        <f t="shared" si="14"/>
        <v>375.41918899999996</v>
      </c>
      <c r="E191" s="30">
        <f>_xll.ChannelArea($P$2:$P$68,$Q$2:$Q$68,D191)</f>
        <v>14.532086667966897</v>
      </c>
      <c r="F191" s="30">
        <f>_xll.WettedPerimeter($P$2:$P$68,$Q$2:$Q$68,D191)</f>
        <v>29.556536292095231</v>
      </c>
      <c r="G191" s="62">
        <f t="shared" si="15"/>
        <v>0.49167082787888922</v>
      </c>
      <c r="H191" s="62">
        <f t="shared" si="16"/>
        <v>0.62294488972382922</v>
      </c>
      <c r="I191" s="62">
        <f t="shared" si="17"/>
        <v>8.9935441671352088</v>
      </c>
      <c r="J191" s="62">
        <f t="shared" si="18"/>
        <v>8.9639365254740078</v>
      </c>
      <c r="K191" s="62">
        <f t="shared" si="19"/>
        <v>5.718650559996604</v>
      </c>
      <c r="L191">
        <f t="shared" si="20"/>
        <v>8.739903215187951</v>
      </c>
    </row>
    <row r="192" spans="1:12" x14ac:dyDescent="0.25">
      <c r="A192" s="67" t="s">
        <v>248</v>
      </c>
      <c r="B192">
        <v>1.48769</v>
      </c>
      <c r="C192">
        <v>0</v>
      </c>
      <c r="D192" s="20">
        <f t="shared" si="14"/>
        <v>375.41918899999996</v>
      </c>
      <c r="E192" s="30">
        <f>_xll.ChannelArea($P$2:$P$68,$Q$2:$Q$68,D192)</f>
        <v>14.532086667966897</v>
      </c>
      <c r="F192" s="30">
        <f>_xll.WettedPerimeter($P$2:$P$68,$Q$2:$Q$68,D192)</f>
        <v>29.556536292095231</v>
      </c>
      <c r="G192" s="62">
        <f t="shared" si="15"/>
        <v>0.49167082787888922</v>
      </c>
      <c r="H192" s="62">
        <f t="shared" si="16"/>
        <v>0.62294488972382922</v>
      </c>
      <c r="I192" s="62">
        <f t="shared" si="17"/>
        <v>8.9935441671352088</v>
      </c>
      <c r="J192" s="62">
        <f t="shared" si="18"/>
        <v>8.9639365254740078</v>
      </c>
      <c r="K192" s="62">
        <f t="shared" si="19"/>
        <v>5.718650559996604</v>
      </c>
      <c r="L192">
        <f t="shared" si="20"/>
        <v>8.739903215187951</v>
      </c>
    </row>
    <row r="193" spans="1:12" x14ac:dyDescent="0.25">
      <c r="A193" s="67" t="s">
        <v>249</v>
      </c>
      <c r="B193">
        <v>1.511565</v>
      </c>
      <c r="C193">
        <v>0</v>
      </c>
      <c r="D193" s="20">
        <f t="shared" si="14"/>
        <v>375.44306399999999</v>
      </c>
      <c r="E193" s="30">
        <f>_xll.ChannelArea($P$2:$P$68,$Q$2:$Q$68,D193)</f>
        <v>15.236526749999086</v>
      </c>
      <c r="F193" s="30">
        <f>_xll.WettedPerimeter($P$2:$P$68,$Q$2:$Q$68,D193)</f>
        <v>29.889691617767316</v>
      </c>
      <c r="G193" s="62">
        <f t="shared" si="15"/>
        <v>0.50975857980890127</v>
      </c>
      <c r="H193" s="62">
        <f t="shared" si="16"/>
        <v>0.63813078434473269</v>
      </c>
      <c r="I193" s="62">
        <f t="shared" si="17"/>
        <v>9.8670064539403377</v>
      </c>
      <c r="J193" s="62">
        <f t="shared" si="18"/>
        <v>9.9132064386053287</v>
      </c>
      <c r="K193" s="62">
        <f t="shared" si="19"/>
        <v>6.8417305599978135</v>
      </c>
      <c r="L193">
        <f t="shared" si="20"/>
        <v>9.8634105521487072</v>
      </c>
    </row>
    <row r="194" spans="1:12" x14ac:dyDescent="0.25">
      <c r="A194" s="67" t="s">
        <v>250</v>
      </c>
      <c r="B194">
        <v>1.4638150000000001</v>
      </c>
      <c r="C194">
        <v>0</v>
      </c>
      <c r="D194" s="20">
        <f t="shared" si="14"/>
        <v>375.39531399999998</v>
      </c>
      <c r="E194" s="30">
        <f>_xll.ChannelArea($P$2:$P$68,$Q$2:$Q$68,D194)</f>
        <v>13.835501302082211</v>
      </c>
      <c r="F194" s="30">
        <f>_xll.WettedPerimeter($P$2:$P$68,$Q$2:$Q$68,D194)</f>
        <v>29.187009810701035</v>
      </c>
      <c r="G194" s="62">
        <f t="shared" si="15"/>
        <v>0.47402941897150441</v>
      </c>
      <c r="H194" s="62">
        <f t="shared" si="16"/>
        <v>0.60795326753221623</v>
      </c>
      <c r="I194" s="62">
        <f t="shared" si="17"/>
        <v>8.1312560419180109</v>
      </c>
      <c r="J194" s="62">
        <f t="shared" si="18"/>
        <v>8.0038343098738274</v>
      </c>
      <c r="K194" s="62">
        <f t="shared" si="19"/>
        <v>4.5955705599990324</v>
      </c>
      <c r="L194">
        <f t="shared" si="20"/>
        <v>7.6163244258787017</v>
      </c>
    </row>
    <row r="195" spans="1:12" x14ac:dyDescent="0.25">
      <c r="A195" s="67" t="s">
        <v>251</v>
      </c>
      <c r="B195">
        <v>1.607065</v>
      </c>
      <c r="C195">
        <v>0</v>
      </c>
      <c r="D195" s="20">
        <f t="shared" ref="D195:D258" si="21">373.931499+B195</f>
        <v>375.53856399999995</v>
      </c>
      <c r="E195" s="30">
        <f>_xll.ChannelArea($P$2:$P$68,$Q$2:$Q$68,D195)</f>
        <v>18.133891196426308</v>
      </c>
      <c r="F195" s="30">
        <f>_xll.WettedPerimeter($P$2:$P$68,$Q$2:$Q$68,D195)</f>
        <v>31.319362994927708</v>
      </c>
      <c r="G195" s="62">
        <f t="shared" ref="G195:G258" si="22">E195/F195</f>
        <v>0.57899936213144443</v>
      </c>
      <c r="H195" s="62">
        <f t="shared" ref="H195:H258" si="23">G195^(2/3)</f>
        <v>0.69468095105104488</v>
      </c>
      <c r="I195" s="62">
        <f t="shared" ref="I195:I258" si="24" xml:space="preserve"> (57.518*H195)- 26.837</f>
        <v>13.119658942554</v>
      </c>
      <c r="J195" s="62">
        <f t="shared" ref="J195:J258" si="25">(39.413*LN(H195)) + 27.618</f>
        <v>13.259741545204809</v>
      </c>
      <c r="K195" s="62">
        <f t="shared" ref="K195:K258" si="26">(47.04*D195)-17654</f>
        <v>11.334050559999014</v>
      </c>
      <c r="L195">
        <f t="shared" ref="L195:L258" si="27">(17667*LN(D195)) - 104722</f>
        <v>14.356725557969185</v>
      </c>
    </row>
    <row r="196" spans="1:12" x14ac:dyDescent="0.25">
      <c r="A196" s="67" t="s">
        <v>252</v>
      </c>
      <c r="B196">
        <v>1.4160649999999999</v>
      </c>
      <c r="C196">
        <v>0</v>
      </c>
      <c r="D196" s="20">
        <f t="shared" si="21"/>
        <v>375.34756399999998</v>
      </c>
      <c r="E196" s="30">
        <f>_xll.ChannelArea($P$2:$P$68,$Q$2:$Q$68,D196)</f>
        <v>12.47158820833201</v>
      </c>
      <c r="F196" s="30">
        <f>_xll.WettedPerimeter($P$2:$P$68,$Q$2:$Q$68,D196)</f>
        <v>28.322216566698835</v>
      </c>
      <c r="G196" s="62">
        <f t="shared" si="22"/>
        <v>0.44034647425851764</v>
      </c>
      <c r="H196" s="62">
        <f t="shared" si="23"/>
        <v>0.57880154574326681</v>
      </c>
      <c r="I196" s="62">
        <f t="shared" si="24"/>
        <v>6.4545073080612205</v>
      </c>
      <c r="J196" s="62">
        <f t="shared" si="25"/>
        <v>6.067144480063984</v>
      </c>
      <c r="K196" s="62">
        <f t="shared" si="26"/>
        <v>2.3494105600002513</v>
      </c>
      <c r="L196">
        <f t="shared" si="27"/>
        <v>5.3689524537767284</v>
      </c>
    </row>
    <row r="197" spans="1:12" x14ac:dyDescent="0.25">
      <c r="A197" s="67" t="s">
        <v>253</v>
      </c>
      <c r="B197">
        <v>1.48769</v>
      </c>
      <c r="C197">
        <v>0</v>
      </c>
      <c r="D197" s="20">
        <f t="shared" si="21"/>
        <v>375.41918899999996</v>
      </c>
      <c r="E197" s="30">
        <f>_xll.ChannelArea($P$2:$P$68,$Q$2:$Q$68,D197)</f>
        <v>14.532086667966897</v>
      </c>
      <c r="F197" s="30">
        <f>_xll.WettedPerimeter($P$2:$P$68,$Q$2:$Q$68,D197)</f>
        <v>29.556536292095231</v>
      </c>
      <c r="G197" s="62">
        <f t="shared" si="22"/>
        <v>0.49167082787888922</v>
      </c>
      <c r="H197" s="62">
        <f t="shared" si="23"/>
        <v>0.62294488972382922</v>
      </c>
      <c r="I197" s="62">
        <f t="shared" si="24"/>
        <v>8.9935441671352088</v>
      </c>
      <c r="J197" s="62">
        <f t="shared" si="25"/>
        <v>8.9639365254740078</v>
      </c>
      <c r="K197" s="62">
        <f t="shared" si="26"/>
        <v>5.718650559996604</v>
      </c>
      <c r="L197">
        <f t="shared" si="27"/>
        <v>8.739903215187951</v>
      </c>
    </row>
    <row r="198" spans="1:12" x14ac:dyDescent="0.25">
      <c r="A198" s="67" t="s">
        <v>254</v>
      </c>
      <c r="B198">
        <v>1.4160649999999999</v>
      </c>
      <c r="C198">
        <v>0</v>
      </c>
      <c r="D198" s="20">
        <f t="shared" si="21"/>
        <v>375.34756399999998</v>
      </c>
      <c r="E198" s="30">
        <f>_xll.ChannelArea($P$2:$P$68,$Q$2:$Q$68,D198)</f>
        <v>12.47158820833201</v>
      </c>
      <c r="F198" s="30">
        <f>_xll.WettedPerimeter($P$2:$P$68,$Q$2:$Q$68,D198)</f>
        <v>28.322216566698835</v>
      </c>
      <c r="G198" s="62">
        <f t="shared" si="22"/>
        <v>0.44034647425851764</v>
      </c>
      <c r="H198" s="62">
        <f t="shared" si="23"/>
        <v>0.57880154574326681</v>
      </c>
      <c r="I198" s="62">
        <f t="shared" si="24"/>
        <v>6.4545073080612205</v>
      </c>
      <c r="J198" s="62">
        <f t="shared" si="25"/>
        <v>6.067144480063984</v>
      </c>
      <c r="K198" s="62">
        <f t="shared" si="26"/>
        <v>2.3494105600002513</v>
      </c>
      <c r="L198">
        <f t="shared" si="27"/>
        <v>5.3689524537767284</v>
      </c>
    </row>
    <row r="199" spans="1:12" x14ac:dyDescent="0.25">
      <c r="A199" s="67" t="s">
        <v>255</v>
      </c>
      <c r="B199">
        <v>1.39219</v>
      </c>
      <c r="C199">
        <v>0</v>
      </c>
      <c r="D199" s="20">
        <f t="shared" si="21"/>
        <v>375.323689</v>
      </c>
      <c r="E199" s="30">
        <f>_xll.ChannelArea($P$2:$P$68,$Q$2:$Q$68,D199)</f>
        <v>11.804737075520201</v>
      </c>
      <c r="F199" s="30">
        <f>_xll.WettedPerimeter($P$2:$P$68,$Q$2:$Q$68,D199)</f>
        <v>27.88981994469825</v>
      </c>
      <c r="G199" s="62">
        <f t="shared" si="22"/>
        <v>0.42326329459736212</v>
      </c>
      <c r="H199" s="62">
        <f t="shared" si="23"/>
        <v>0.56373336380617478</v>
      </c>
      <c r="I199" s="62">
        <f t="shared" si="24"/>
        <v>5.5878156194035604</v>
      </c>
      <c r="J199" s="62">
        <f t="shared" si="25"/>
        <v>5.0274971392528442</v>
      </c>
      <c r="K199" s="62">
        <f t="shared" si="26"/>
        <v>1.2263305599990417</v>
      </c>
      <c r="L199">
        <f t="shared" si="27"/>
        <v>4.2451592527941102</v>
      </c>
    </row>
    <row r="200" spans="1:12" x14ac:dyDescent="0.25">
      <c r="A200" s="67" t="s">
        <v>256</v>
      </c>
      <c r="B200">
        <v>1.4160649999999999</v>
      </c>
      <c r="C200">
        <v>0</v>
      </c>
      <c r="D200" s="20">
        <f t="shared" si="21"/>
        <v>375.34756399999998</v>
      </c>
      <c r="E200" s="30">
        <f>_xll.ChannelArea($P$2:$P$68,$Q$2:$Q$68,D200)</f>
        <v>12.47158820833201</v>
      </c>
      <c r="F200" s="30">
        <f>_xll.WettedPerimeter($P$2:$P$68,$Q$2:$Q$68,D200)</f>
        <v>28.322216566698835</v>
      </c>
      <c r="G200" s="62">
        <f t="shared" si="22"/>
        <v>0.44034647425851764</v>
      </c>
      <c r="H200" s="62">
        <f t="shared" si="23"/>
        <v>0.57880154574326681</v>
      </c>
      <c r="I200" s="62">
        <f t="shared" si="24"/>
        <v>6.4545073080612205</v>
      </c>
      <c r="J200" s="62">
        <f t="shared" si="25"/>
        <v>6.067144480063984</v>
      </c>
      <c r="K200" s="62">
        <f t="shared" si="26"/>
        <v>2.3494105600002513</v>
      </c>
      <c r="L200">
        <f t="shared" si="27"/>
        <v>5.3689524537767284</v>
      </c>
    </row>
    <row r="201" spans="1:12" x14ac:dyDescent="0.25">
      <c r="A201" s="67" t="s">
        <v>257</v>
      </c>
      <c r="B201">
        <v>1.43994</v>
      </c>
      <c r="C201">
        <v>0</v>
      </c>
      <c r="D201" s="20">
        <f t="shared" si="21"/>
        <v>375.37143899999995</v>
      </c>
      <c r="E201" s="30">
        <f>_xll.ChannelArea($P$2:$P$68,$Q$2:$Q$68,D201)</f>
        <v>13.148509617185464</v>
      </c>
      <c r="F201" s="30">
        <f>_xll.WettedPerimeter($P$2:$P$68,$Q$2:$Q$68,D201)</f>
        <v>28.754613188699423</v>
      </c>
      <c r="G201" s="62">
        <f t="shared" si="22"/>
        <v>0.45726609260571915</v>
      </c>
      <c r="H201" s="62">
        <f t="shared" si="23"/>
        <v>0.59353454246559056</v>
      </c>
      <c r="I201" s="62">
        <f t="shared" si="24"/>
        <v>7.3019198135358359</v>
      </c>
      <c r="J201" s="62">
        <f t="shared" si="25"/>
        <v>7.0578197275088854</v>
      </c>
      <c r="K201" s="62">
        <f t="shared" si="26"/>
        <v>3.4724905599978229</v>
      </c>
      <c r="L201">
        <f t="shared" si="27"/>
        <v>6.4926741750969086</v>
      </c>
    </row>
    <row r="202" spans="1:12" x14ac:dyDescent="0.25">
      <c r="A202" s="67" t="s">
        <v>258</v>
      </c>
      <c r="B202">
        <v>1.48769</v>
      </c>
      <c r="C202">
        <v>0</v>
      </c>
      <c r="D202" s="20">
        <f t="shared" si="21"/>
        <v>375.41918899999996</v>
      </c>
      <c r="E202" s="30">
        <f>_xll.ChannelArea($P$2:$P$68,$Q$2:$Q$68,D202)</f>
        <v>14.532086667966897</v>
      </c>
      <c r="F202" s="30">
        <f>_xll.WettedPerimeter($P$2:$P$68,$Q$2:$Q$68,D202)</f>
        <v>29.556536292095231</v>
      </c>
      <c r="G202" s="62">
        <f t="shared" si="22"/>
        <v>0.49167082787888922</v>
      </c>
      <c r="H202" s="62">
        <f t="shared" si="23"/>
        <v>0.62294488972382922</v>
      </c>
      <c r="I202" s="62">
        <f t="shared" si="24"/>
        <v>8.9935441671352088</v>
      </c>
      <c r="J202" s="62">
        <f t="shared" si="25"/>
        <v>8.9639365254740078</v>
      </c>
      <c r="K202" s="62">
        <f t="shared" si="26"/>
        <v>5.718650559996604</v>
      </c>
      <c r="L202">
        <f t="shared" si="27"/>
        <v>8.739903215187951</v>
      </c>
    </row>
    <row r="203" spans="1:12" x14ac:dyDescent="0.25">
      <c r="A203" s="67" t="s">
        <v>259</v>
      </c>
      <c r="B203">
        <v>1.48769</v>
      </c>
      <c r="C203">
        <v>0</v>
      </c>
      <c r="D203" s="20">
        <f t="shared" si="21"/>
        <v>375.41918899999996</v>
      </c>
      <c r="E203" s="30">
        <f>_xll.ChannelArea($P$2:$P$68,$Q$2:$Q$68,D203)</f>
        <v>14.532086667966897</v>
      </c>
      <c r="F203" s="30">
        <f>_xll.WettedPerimeter($P$2:$P$68,$Q$2:$Q$68,D203)</f>
        <v>29.556536292095231</v>
      </c>
      <c r="G203" s="62">
        <f t="shared" si="22"/>
        <v>0.49167082787888922</v>
      </c>
      <c r="H203" s="62">
        <f t="shared" si="23"/>
        <v>0.62294488972382922</v>
      </c>
      <c r="I203" s="62">
        <f t="shared" si="24"/>
        <v>8.9935441671352088</v>
      </c>
      <c r="J203" s="62">
        <f t="shared" si="25"/>
        <v>8.9639365254740078</v>
      </c>
      <c r="K203" s="62">
        <f t="shared" si="26"/>
        <v>5.718650559996604</v>
      </c>
      <c r="L203">
        <f t="shared" si="27"/>
        <v>8.739903215187951</v>
      </c>
    </row>
    <row r="204" spans="1:12" x14ac:dyDescent="0.25">
      <c r="A204" s="67" t="s">
        <v>260</v>
      </c>
      <c r="B204">
        <v>1.48769</v>
      </c>
      <c r="C204">
        <v>0</v>
      </c>
      <c r="D204" s="20">
        <f t="shared" si="21"/>
        <v>375.41918899999996</v>
      </c>
      <c r="E204" s="30">
        <f>_xll.ChannelArea($P$2:$P$68,$Q$2:$Q$68,D204)</f>
        <v>14.532086667966897</v>
      </c>
      <c r="F204" s="30">
        <f>_xll.WettedPerimeter($P$2:$P$68,$Q$2:$Q$68,D204)</f>
        <v>29.556536292095231</v>
      </c>
      <c r="G204" s="62">
        <f t="shared" si="22"/>
        <v>0.49167082787888922</v>
      </c>
      <c r="H204" s="62">
        <f t="shared" si="23"/>
        <v>0.62294488972382922</v>
      </c>
      <c r="I204" s="62">
        <f t="shared" si="24"/>
        <v>8.9935441671352088</v>
      </c>
      <c r="J204" s="62">
        <f t="shared" si="25"/>
        <v>8.9639365254740078</v>
      </c>
      <c r="K204" s="62">
        <f t="shared" si="26"/>
        <v>5.718650559996604</v>
      </c>
      <c r="L204">
        <f t="shared" si="27"/>
        <v>8.739903215187951</v>
      </c>
    </row>
    <row r="205" spans="1:12" x14ac:dyDescent="0.25">
      <c r="A205" s="67" t="s">
        <v>261</v>
      </c>
      <c r="B205">
        <v>1.5354399999999999</v>
      </c>
      <c r="C205">
        <v>0</v>
      </c>
      <c r="D205" s="20">
        <f t="shared" si="21"/>
        <v>375.46693899999997</v>
      </c>
      <c r="E205" s="30">
        <f>_xll.ChannelArea($P$2:$P$68,$Q$2:$Q$68,D205)</f>
        <v>15.948662042967088</v>
      </c>
      <c r="F205" s="30">
        <f>_xll.WettedPerimeter($P$2:$P$68,$Q$2:$Q$68,D205)</f>
        <v>30.222846943438597</v>
      </c>
      <c r="G205" s="62">
        <f t="shared" si="22"/>
        <v>0.52770217421325871</v>
      </c>
      <c r="H205" s="62">
        <f t="shared" si="23"/>
        <v>0.65301915762441842</v>
      </c>
      <c r="I205" s="62">
        <f t="shared" si="24"/>
        <v>10.723355908241299</v>
      </c>
      <c r="J205" s="62">
        <f t="shared" si="25"/>
        <v>10.822196861874897</v>
      </c>
      <c r="K205" s="62">
        <f t="shared" si="26"/>
        <v>7.9648105599990231</v>
      </c>
      <c r="L205">
        <f t="shared" si="27"/>
        <v>10.986846445812262</v>
      </c>
    </row>
    <row r="206" spans="1:12" x14ac:dyDescent="0.25">
      <c r="A206" s="67" t="s">
        <v>262</v>
      </c>
      <c r="B206">
        <v>1.43994</v>
      </c>
      <c r="C206">
        <v>0</v>
      </c>
      <c r="D206" s="20">
        <f t="shared" si="21"/>
        <v>375.37143899999995</v>
      </c>
      <c r="E206" s="30">
        <f>_xll.ChannelArea($P$2:$P$68,$Q$2:$Q$68,D206)</f>
        <v>13.148509617185464</v>
      </c>
      <c r="F206" s="30">
        <f>_xll.WettedPerimeter($P$2:$P$68,$Q$2:$Q$68,D206)</f>
        <v>28.754613188699423</v>
      </c>
      <c r="G206" s="62">
        <f t="shared" si="22"/>
        <v>0.45726609260571915</v>
      </c>
      <c r="H206" s="62">
        <f t="shared" si="23"/>
        <v>0.59353454246559056</v>
      </c>
      <c r="I206" s="62">
        <f t="shared" si="24"/>
        <v>7.3019198135358359</v>
      </c>
      <c r="J206" s="62">
        <f t="shared" si="25"/>
        <v>7.0578197275088854</v>
      </c>
      <c r="K206" s="62">
        <f t="shared" si="26"/>
        <v>3.4724905599978229</v>
      </c>
      <c r="L206">
        <f t="shared" si="27"/>
        <v>6.4926741750969086</v>
      </c>
    </row>
    <row r="207" spans="1:12" x14ac:dyDescent="0.25">
      <c r="A207" s="67" t="s">
        <v>263</v>
      </c>
      <c r="B207">
        <v>1.48769</v>
      </c>
      <c r="C207">
        <v>0</v>
      </c>
      <c r="D207" s="20">
        <f t="shared" si="21"/>
        <v>375.41918899999996</v>
      </c>
      <c r="E207" s="30">
        <f>_xll.ChannelArea($P$2:$P$68,$Q$2:$Q$68,D207)</f>
        <v>14.532086667966897</v>
      </c>
      <c r="F207" s="30">
        <f>_xll.WettedPerimeter($P$2:$P$68,$Q$2:$Q$68,D207)</f>
        <v>29.556536292095231</v>
      </c>
      <c r="G207" s="62">
        <f t="shared" si="22"/>
        <v>0.49167082787888922</v>
      </c>
      <c r="H207" s="62">
        <f t="shared" si="23"/>
        <v>0.62294488972382922</v>
      </c>
      <c r="I207" s="62">
        <f t="shared" si="24"/>
        <v>8.9935441671352088</v>
      </c>
      <c r="J207" s="62">
        <f t="shared" si="25"/>
        <v>8.9639365254740078</v>
      </c>
      <c r="K207" s="62">
        <f t="shared" si="26"/>
        <v>5.718650559996604</v>
      </c>
      <c r="L207">
        <f t="shared" si="27"/>
        <v>8.739903215187951</v>
      </c>
    </row>
    <row r="208" spans="1:12" x14ac:dyDescent="0.25">
      <c r="A208" s="67" t="s">
        <v>264</v>
      </c>
      <c r="B208">
        <v>1.511565</v>
      </c>
      <c r="C208">
        <v>0</v>
      </c>
      <c r="D208" s="20">
        <f t="shared" si="21"/>
        <v>375.44306399999999</v>
      </c>
      <c r="E208" s="30">
        <f>_xll.ChannelArea($P$2:$P$68,$Q$2:$Q$68,D208)</f>
        <v>15.236526749999086</v>
      </c>
      <c r="F208" s="30">
        <f>_xll.WettedPerimeter($P$2:$P$68,$Q$2:$Q$68,D208)</f>
        <v>29.889691617767316</v>
      </c>
      <c r="G208" s="62">
        <f t="shared" si="22"/>
        <v>0.50975857980890127</v>
      </c>
      <c r="H208" s="62">
        <f t="shared" si="23"/>
        <v>0.63813078434473269</v>
      </c>
      <c r="I208" s="62">
        <f t="shared" si="24"/>
        <v>9.8670064539403377</v>
      </c>
      <c r="J208" s="62">
        <f t="shared" si="25"/>
        <v>9.9132064386053287</v>
      </c>
      <c r="K208" s="62">
        <f t="shared" si="26"/>
        <v>6.8417305599978135</v>
      </c>
      <c r="L208">
        <f t="shared" si="27"/>
        <v>9.8634105521487072</v>
      </c>
    </row>
    <row r="209" spans="1:12" x14ac:dyDescent="0.25">
      <c r="A209" s="67" t="s">
        <v>265</v>
      </c>
      <c r="B209">
        <v>1.43994</v>
      </c>
      <c r="C209">
        <v>0</v>
      </c>
      <c r="D209" s="20">
        <f t="shared" si="21"/>
        <v>375.37143899999995</v>
      </c>
      <c r="E209" s="30">
        <f>_xll.ChannelArea($P$2:$P$68,$Q$2:$Q$68,D209)</f>
        <v>13.148509617185464</v>
      </c>
      <c r="F209" s="30">
        <f>_xll.WettedPerimeter($P$2:$P$68,$Q$2:$Q$68,D209)</f>
        <v>28.754613188699423</v>
      </c>
      <c r="G209" s="62">
        <f t="shared" si="22"/>
        <v>0.45726609260571915</v>
      </c>
      <c r="H209" s="62">
        <f t="shared" si="23"/>
        <v>0.59353454246559056</v>
      </c>
      <c r="I209" s="62">
        <f t="shared" si="24"/>
        <v>7.3019198135358359</v>
      </c>
      <c r="J209" s="62">
        <f t="shared" si="25"/>
        <v>7.0578197275088854</v>
      </c>
      <c r="K209" s="62">
        <f t="shared" si="26"/>
        <v>3.4724905599978229</v>
      </c>
      <c r="L209">
        <f t="shared" si="27"/>
        <v>6.4926741750969086</v>
      </c>
    </row>
    <row r="210" spans="1:12" x14ac:dyDescent="0.25">
      <c r="A210" s="67" t="s">
        <v>266</v>
      </c>
      <c r="B210">
        <v>1.43994</v>
      </c>
      <c r="C210">
        <v>0</v>
      </c>
      <c r="D210" s="20">
        <f t="shared" si="21"/>
        <v>375.37143899999995</v>
      </c>
      <c r="E210" s="30">
        <f>_xll.ChannelArea($P$2:$P$68,$Q$2:$Q$68,D210)</f>
        <v>13.148509617185464</v>
      </c>
      <c r="F210" s="30">
        <f>_xll.WettedPerimeter($P$2:$P$68,$Q$2:$Q$68,D210)</f>
        <v>28.754613188699423</v>
      </c>
      <c r="G210" s="62">
        <f t="shared" si="22"/>
        <v>0.45726609260571915</v>
      </c>
      <c r="H210" s="62">
        <f t="shared" si="23"/>
        <v>0.59353454246559056</v>
      </c>
      <c r="I210" s="62">
        <f t="shared" si="24"/>
        <v>7.3019198135358359</v>
      </c>
      <c r="J210" s="62">
        <f t="shared" si="25"/>
        <v>7.0578197275088854</v>
      </c>
      <c r="K210" s="62">
        <f t="shared" si="26"/>
        <v>3.4724905599978229</v>
      </c>
      <c r="L210">
        <f t="shared" si="27"/>
        <v>6.4926741750969086</v>
      </c>
    </row>
    <row r="211" spans="1:12" x14ac:dyDescent="0.25">
      <c r="A211" s="67" t="s">
        <v>267</v>
      </c>
      <c r="B211">
        <v>1.4638150000000001</v>
      </c>
      <c r="C211">
        <v>0</v>
      </c>
      <c r="D211" s="20">
        <f t="shared" si="21"/>
        <v>375.39531399999998</v>
      </c>
      <c r="E211" s="30">
        <f>_xll.ChannelArea($P$2:$P$68,$Q$2:$Q$68,D211)</f>
        <v>13.835501302082211</v>
      </c>
      <c r="F211" s="30">
        <f>_xll.WettedPerimeter($P$2:$P$68,$Q$2:$Q$68,D211)</f>
        <v>29.187009810701035</v>
      </c>
      <c r="G211" s="62">
        <f t="shared" si="22"/>
        <v>0.47402941897150441</v>
      </c>
      <c r="H211" s="62">
        <f t="shared" si="23"/>
        <v>0.60795326753221623</v>
      </c>
      <c r="I211" s="62">
        <f t="shared" si="24"/>
        <v>8.1312560419180109</v>
      </c>
      <c r="J211" s="62">
        <f t="shared" si="25"/>
        <v>8.0038343098738274</v>
      </c>
      <c r="K211" s="62">
        <f t="shared" si="26"/>
        <v>4.5955705599990324</v>
      </c>
      <c r="L211">
        <f t="shared" si="27"/>
        <v>7.6163244258787017</v>
      </c>
    </row>
    <row r="212" spans="1:12" x14ac:dyDescent="0.25">
      <c r="A212" s="67" t="s">
        <v>268</v>
      </c>
      <c r="B212">
        <v>1.43994</v>
      </c>
      <c r="C212">
        <v>0</v>
      </c>
      <c r="D212" s="20">
        <f t="shared" si="21"/>
        <v>375.37143899999995</v>
      </c>
      <c r="E212" s="30">
        <f>_xll.ChannelArea($P$2:$P$68,$Q$2:$Q$68,D212)</f>
        <v>13.148509617185464</v>
      </c>
      <c r="F212" s="30">
        <f>_xll.WettedPerimeter($P$2:$P$68,$Q$2:$Q$68,D212)</f>
        <v>28.754613188699423</v>
      </c>
      <c r="G212" s="62">
        <f t="shared" si="22"/>
        <v>0.45726609260571915</v>
      </c>
      <c r="H212" s="62">
        <f t="shared" si="23"/>
        <v>0.59353454246559056</v>
      </c>
      <c r="I212" s="62">
        <f t="shared" si="24"/>
        <v>7.3019198135358359</v>
      </c>
      <c r="J212" s="62">
        <f t="shared" si="25"/>
        <v>7.0578197275088854</v>
      </c>
      <c r="K212" s="62">
        <f t="shared" si="26"/>
        <v>3.4724905599978229</v>
      </c>
      <c r="L212">
        <f t="shared" si="27"/>
        <v>6.4926741750969086</v>
      </c>
    </row>
    <row r="213" spans="1:12" x14ac:dyDescent="0.25">
      <c r="A213" s="67" t="s">
        <v>269</v>
      </c>
      <c r="B213">
        <v>1.4160649999999999</v>
      </c>
      <c r="C213">
        <v>0</v>
      </c>
      <c r="D213" s="20">
        <f t="shared" si="21"/>
        <v>375.34756399999998</v>
      </c>
      <c r="E213" s="30">
        <f>_xll.ChannelArea($P$2:$P$68,$Q$2:$Q$68,D213)</f>
        <v>12.47158820833201</v>
      </c>
      <c r="F213" s="30">
        <f>_xll.WettedPerimeter($P$2:$P$68,$Q$2:$Q$68,D213)</f>
        <v>28.322216566698835</v>
      </c>
      <c r="G213" s="62">
        <f t="shared" si="22"/>
        <v>0.44034647425851764</v>
      </c>
      <c r="H213" s="62">
        <f t="shared" si="23"/>
        <v>0.57880154574326681</v>
      </c>
      <c r="I213" s="62">
        <f t="shared" si="24"/>
        <v>6.4545073080612205</v>
      </c>
      <c r="J213" s="62">
        <f t="shared" si="25"/>
        <v>6.067144480063984</v>
      </c>
      <c r="K213" s="62">
        <f t="shared" si="26"/>
        <v>2.3494105600002513</v>
      </c>
      <c r="L213">
        <f t="shared" si="27"/>
        <v>5.3689524537767284</v>
      </c>
    </row>
    <row r="214" spans="1:12" x14ac:dyDescent="0.25">
      <c r="A214" s="67" t="s">
        <v>270</v>
      </c>
      <c r="B214">
        <v>1.511565</v>
      </c>
      <c r="C214">
        <v>0</v>
      </c>
      <c r="D214" s="20">
        <f t="shared" si="21"/>
        <v>375.44306399999999</v>
      </c>
      <c r="E214" s="30">
        <f>_xll.ChannelArea($P$2:$P$68,$Q$2:$Q$68,D214)</f>
        <v>15.236526749999086</v>
      </c>
      <c r="F214" s="30">
        <f>_xll.WettedPerimeter($P$2:$P$68,$Q$2:$Q$68,D214)</f>
        <v>29.889691617767316</v>
      </c>
      <c r="G214" s="62">
        <f t="shared" si="22"/>
        <v>0.50975857980890127</v>
      </c>
      <c r="H214" s="62">
        <f t="shared" si="23"/>
        <v>0.63813078434473269</v>
      </c>
      <c r="I214" s="62">
        <f t="shared" si="24"/>
        <v>9.8670064539403377</v>
      </c>
      <c r="J214" s="62">
        <f t="shared" si="25"/>
        <v>9.9132064386053287</v>
      </c>
      <c r="K214" s="62">
        <f t="shared" si="26"/>
        <v>6.8417305599978135</v>
      </c>
      <c r="L214">
        <f t="shared" si="27"/>
        <v>9.8634105521487072</v>
      </c>
    </row>
    <row r="215" spans="1:12" x14ac:dyDescent="0.25">
      <c r="A215" s="67" t="s">
        <v>271</v>
      </c>
      <c r="B215">
        <v>1.43994</v>
      </c>
      <c r="C215">
        <v>0</v>
      </c>
      <c r="D215" s="20">
        <f t="shared" si="21"/>
        <v>375.37143899999995</v>
      </c>
      <c r="E215" s="30">
        <f>_xll.ChannelArea($P$2:$P$68,$Q$2:$Q$68,D215)</f>
        <v>13.148509617185464</v>
      </c>
      <c r="F215" s="30">
        <f>_xll.WettedPerimeter($P$2:$P$68,$Q$2:$Q$68,D215)</f>
        <v>28.754613188699423</v>
      </c>
      <c r="G215" s="62">
        <f t="shared" si="22"/>
        <v>0.45726609260571915</v>
      </c>
      <c r="H215" s="62">
        <f t="shared" si="23"/>
        <v>0.59353454246559056</v>
      </c>
      <c r="I215" s="62">
        <f t="shared" si="24"/>
        <v>7.3019198135358359</v>
      </c>
      <c r="J215" s="62">
        <f t="shared" si="25"/>
        <v>7.0578197275088854</v>
      </c>
      <c r="K215" s="62">
        <f t="shared" si="26"/>
        <v>3.4724905599978229</v>
      </c>
      <c r="L215">
        <f t="shared" si="27"/>
        <v>6.4926741750969086</v>
      </c>
    </row>
    <row r="216" spans="1:12" x14ac:dyDescent="0.25">
      <c r="A216" s="67" t="s">
        <v>272</v>
      </c>
      <c r="B216">
        <v>1.511565</v>
      </c>
      <c r="C216">
        <v>0</v>
      </c>
      <c r="D216" s="20">
        <f t="shared" si="21"/>
        <v>375.44306399999999</v>
      </c>
      <c r="E216" s="30">
        <f>_xll.ChannelArea($P$2:$P$68,$Q$2:$Q$68,D216)</f>
        <v>15.236526749999086</v>
      </c>
      <c r="F216" s="30">
        <f>_xll.WettedPerimeter($P$2:$P$68,$Q$2:$Q$68,D216)</f>
        <v>29.889691617767316</v>
      </c>
      <c r="G216" s="62">
        <f t="shared" si="22"/>
        <v>0.50975857980890127</v>
      </c>
      <c r="H216" s="62">
        <f t="shared" si="23"/>
        <v>0.63813078434473269</v>
      </c>
      <c r="I216" s="62">
        <f t="shared" si="24"/>
        <v>9.8670064539403377</v>
      </c>
      <c r="J216" s="62">
        <f t="shared" si="25"/>
        <v>9.9132064386053287</v>
      </c>
      <c r="K216" s="62">
        <f t="shared" si="26"/>
        <v>6.8417305599978135</v>
      </c>
      <c r="L216">
        <f t="shared" si="27"/>
        <v>9.8634105521487072</v>
      </c>
    </row>
    <row r="217" spans="1:12" x14ac:dyDescent="0.25">
      <c r="A217" s="67" t="s">
        <v>273</v>
      </c>
      <c r="B217">
        <v>1.39219</v>
      </c>
      <c r="C217">
        <v>0</v>
      </c>
      <c r="D217" s="20">
        <f t="shared" si="21"/>
        <v>375.323689</v>
      </c>
      <c r="E217" s="30">
        <f>_xll.ChannelArea($P$2:$P$68,$Q$2:$Q$68,D217)</f>
        <v>11.804737075520201</v>
      </c>
      <c r="F217" s="30">
        <f>_xll.WettedPerimeter($P$2:$P$68,$Q$2:$Q$68,D217)</f>
        <v>27.88981994469825</v>
      </c>
      <c r="G217" s="62">
        <f t="shared" si="22"/>
        <v>0.42326329459736212</v>
      </c>
      <c r="H217" s="62">
        <f t="shared" si="23"/>
        <v>0.56373336380617478</v>
      </c>
      <c r="I217" s="62">
        <f t="shared" si="24"/>
        <v>5.5878156194035604</v>
      </c>
      <c r="J217" s="62">
        <f t="shared" si="25"/>
        <v>5.0274971392528442</v>
      </c>
      <c r="K217" s="62">
        <f t="shared" si="26"/>
        <v>1.2263305599990417</v>
      </c>
      <c r="L217">
        <f t="shared" si="27"/>
        <v>4.2451592527941102</v>
      </c>
    </row>
    <row r="218" spans="1:12" x14ac:dyDescent="0.25">
      <c r="A218" s="67" t="s">
        <v>274</v>
      </c>
      <c r="B218">
        <v>1.4160649999999999</v>
      </c>
      <c r="C218">
        <v>0</v>
      </c>
      <c r="D218" s="20">
        <f t="shared" si="21"/>
        <v>375.34756399999998</v>
      </c>
      <c r="E218" s="30">
        <f>_xll.ChannelArea($P$2:$P$68,$Q$2:$Q$68,D218)</f>
        <v>12.47158820833201</v>
      </c>
      <c r="F218" s="30">
        <f>_xll.WettedPerimeter($P$2:$P$68,$Q$2:$Q$68,D218)</f>
        <v>28.322216566698835</v>
      </c>
      <c r="G218" s="62">
        <f t="shared" si="22"/>
        <v>0.44034647425851764</v>
      </c>
      <c r="H218" s="62">
        <f t="shared" si="23"/>
        <v>0.57880154574326681</v>
      </c>
      <c r="I218" s="62">
        <f t="shared" si="24"/>
        <v>6.4545073080612205</v>
      </c>
      <c r="J218" s="62">
        <f t="shared" si="25"/>
        <v>6.067144480063984</v>
      </c>
      <c r="K218" s="62">
        <f t="shared" si="26"/>
        <v>2.3494105600002513</v>
      </c>
      <c r="L218">
        <f t="shared" si="27"/>
        <v>5.3689524537767284</v>
      </c>
    </row>
    <row r="219" spans="1:12" x14ac:dyDescent="0.25">
      <c r="A219" s="67" t="s">
        <v>275</v>
      </c>
      <c r="B219">
        <v>1.48769</v>
      </c>
      <c r="C219">
        <v>0</v>
      </c>
      <c r="D219" s="20">
        <f t="shared" si="21"/>
        <v>375.41918899999996</v>
      </c>
      <c r="E219" s="30">
        <f>_xll.ChannelArea($P$2:$P$68,$Q$2:$Q$68,D219)</f>
        <v>14.532086667966897</v>
      </c>
      <c r="F219" s="30">
        <f>_xll.WettedPerimeter($P$2:$P$68,$Q$2:$Q$68,D219)</f>
        <v>29.556536292095231</v>
      </c>
      <c r="G219" s="62">
        <f t="shared" si="22"/>
        <v>0.49167082787888922</v>
      </c>
      <c r="H219" s="62">
        <f t="shared" si="23"/>
        <v>0.62294488972382922</v>
      </c>
      <c r="I219" s="62">
        <f t="shared" si="24"/>
        <v>8.9935441671352088</v>
      </c>
      <c r="J219" s="62">
        <f t="shared" si="25"/>
        <v>8.9639365254740078</v>
      </c>
      <c r="K219" s="62">
        <f t="shared" si="26"/>
        <v>5.718650559996604</v>
      </c>
      <c r="L219">
        <f t="shared" si="27"/>
        <v>8.739903215187951</v>
      </c>
    </row>
    <row r="220" spans="1:12" x14ac:dyDescent="0.25">
      <c r="A220" s="67" t="s">
        <v>276</v>
      </c>
      <c r="B220">
        <v>1.43994</v>
      </c>
      <c r="C220">
        <v>0</v>
      </c>
      <c r="D220" s="20">
        <f t="shared" si="21"/>
        <v>375.37143899999995</v>
      </c>
      <c r="E220" s="30">
        <f>_xll.ChannelArea($P$2:$P$68,$Q$2:$Q$68,D220)</f>
        <v>13.148509617185464</v>
      </c>
      <c r="F220" s="30">
        <f>_xll.WettedPerimeter($P$2:$P$68,$Q$2:$Q$68,D220)</f>
        <v>28.754613188699423</v>
      </c>
      <c r="G220" s="62">
        <f t="shared" si="22"/>
        <v>0.45726609260571915</v>
      </c>
      <c r="H220" s="62">
        <f t="shared" si="23"/>
        <v>0.59353454246559056</v>
      </c>
      <c r="I220" s="62">
        <f t="shared" si="24"/>
        <v>7.3019198135358359</v>
      </c>
      <c r="J220" s="62">
        <f t="shared" si="25"/>
        <v>7.0578197275088854</v>
      </c>
      <c r="K220" s="62">
        <f t="shared" si="26"/>
        <v>3.4724905599978229</v>
      </c>
      <c r="L220">
        <f t="shared" si="27"/>
        <v>6.4926741750969086</v>
      </c>
    </row>
    <row r="221" spans="1:12" x14ac:dyDescent="0.25">
      <c r="A221" s="67" t="s">
        <v>277</v>
      </c>
      <c r="B221">
        <v>1.4160649999999999</v>
      </c>
      <c r="C221">
        <v>0</v>
      </c>
      <c r="D221" s="20">
        <f t="shared" si="21"/>
        <v>375.34756399999998</v>
      </c>
      <c r="E221" s="30">
        <f>_xll.ChannelArea($P$2:$P$68,$Q$2:$Q$68,D221)</f>
        <v>12.47158820833201</v>
      </c>
      <c r="F221" s="30">
        <f>_xll.WettedPerimeter($P$2:$P$68,$Q$2:$Q$68,D221)</f>
        <v>28.322216566698835</v>
      </c>
      <c r="G221" s="62">
        <f t="shared" si="22"/>
        <v>0.44034647425851764</v>
      </c>
      <c r="H221" s="62">
        <f t="shared" si="23"/>
        <v>0.57880154574326681</v>
      </c>
      <c r="I221" s="62">
        <f t="shared" si="24"/>
        <v>6.4545073080612205</v>
      </c>
      <c r="J221" s="62">
        <f t="shared" si="25"/>
        <v>6.067144480063984</v>
      </c>
      <c r="K221" s="62">
        <f t="shared" si="26"/>
        <v>2.3494105600002513</v>
      </c>
      <c r="L221">
        <f t="shared" si="27"/>
        <v>5.3689524537767284</v>
      </c>
    </row>
    <row r="222" spans="1:12" x14ac:dyDescent="0.25">
      <c r="A222" s="67" t="s">
        <v>278</v>
      </c>
      <c r="B222">
        <v>1.4638150000000001</v>
      </c>
      <c r="C222">
        <v>0</v>
      </c>
      <c r="D222" s="20">
        <f t="shared" si="21"/>
        <v>375.39531399999998</v>
      </c>
      <c r="E222" s="30">
        <f>_xll.ChannelArea($P$2:$P$68,$Q$2:$Q$68,D222)</f>
        <v>13.835501302082211</v>
      </c>
      <c r="F222" s="30">
        <f>_xll.WettedPerimeter($P$2:$P$68,$Q$2:$Q$68,D222)</f>
        <v>29.187009810701035</v>
      </c>
      <c r="G222" s="62">
        <f t="shared" si="22"/>
        <v>0.47402941897150441</v>
      </c>
      <c r="H222" s="62">
        <f t="shared" si="23"/>
        <v>0.60795326753221623</v>
      </c>
      <c r="I222" s="62">
        <f t="shared" si="24"/>
        <v>8.1312560419180109</v>
      </c>
      <c r="J222" s="62">
        <f t="shared" si="25"/>
        <v>8.0038343098738274</v>
      </c>
      <c r="K222" s="62">
        <f t="shared" si="26"/>
        <v>4.5955705599990324</v>
      </c>
      <c r="L222">
        <f t="shared" si="27"/>
        <v>7.6163244258787017</v>
      </c>
    </row>
    <row r="223" spans="1:12" x14ac:dyDescent="0.25">
      <c r="A223" s="67" t="s">
        <v>279</v>
      </c>
      <c r="B223">
        <v>1.4638150000000001</v>
      </c>
      <c r="C223">
        <v>0</v>
      </c>
      <c r="D223" s="20">
        <f t="shared" si="21"/>
        <v>375.39531399999998</v>
      </c>
      <c r="E223" s="30">
        <f>_xll.ChannelArea($P$2:$P$68,$Q$2:$Q$68,D223)</f>
        <v>13.835501302082211</v>
      </c>
      <c r="F223" s="30">
        <f>_xll.WettedPerimeter($P$2:$P$68,$Q$2:$Q$68,D223)</f>
        <v>29.187009810701035</v>
      </c>
      <c r="G223" s="62">
        <f t="shared" si="22"/>
        <v>0.47402941897150441</v>
      </c>
      <c r="H223" s="62">
        <f t="shared" si="23"/>
        <v>0.60795326753221623</v>
      </c>
      <c r="I223" s="62">
        <f t="shared" si="24"/>
        <v>8.1312560419180109</v>
      </c>
      <c r="J223" s="62">
        <f t="shared" si="25"/>
        <v>8.0038343098738274</v>
      </c>
      <c r="K223" s="62">
        <f t="shared" si="26"/>
        <v>4.5955705599990324</v>
      </c>
      <c r="L223">
        <f t="shared" si="27"/>
        <v>7.6163244258787017</v>
      </c>
    </row>
    <row r="224" spans="1:12" x14ac:dyDescent="0.25">
      <c r="A224" s="67" t="s">
        <v>280</v>
      </c>
      <c r="B224">
        <v>1.4160649999999999</v>
      </c>
      <c r="C224">
        <v>0</v>
      </c>
      <c r="D224" s="20">
        <f t="shared" si="21"/>
        <v>375.34756399999998</v>
      </c>
      <c r="E224" s="30">
        <f>_xll.ChannelArea($P$2:$P$68,$Q$2:$Q$68,D224)</f>
        <v>12.47158820833201</v>
      </c>
      <c r="F224" s="30">
        <f>_xll.WettedPerimeter($P$2:$P$68,$Q$2:$Q$68,D224)</f>
        <v>28.322216566698835</v>
      </c>
      <c r="G224" s="62">
        <f t="shared" si="22"/>
        <v>0.44034647425851764</v>
      </c>
      <c r="H224" s="62">
        <f t="shared" si="23"/>
        <v>0.57880154574326681</v>
      </c>
      <c r="I224" s="62">
        <f t="shared" si="24"/>
        <v>6.4545073080612205</v>
      </c>
      <c r="J224" s="62">
        <f t="shared" si="25"/>
        <v>6.067144480063984</v>
      </c>
      <c r="K224" s="62">
        <f t="shared" si="26"/>
        <v>2.3494105600002513</v>
      </c>
      <c r="L224">
        <f t="shared" si="27"/>
        <v>5.3689524537767284</v>
      </c>
    </row>
    <row r="225" spans="1:12" x14ac:dyDescent="0.25">
      <c r="A225" s="67" t="s">
        <v>281</v>
      </c>
      <c r="B225">
        <v>1.4638150000000001</v>
      </c>
      <c r="C225">
        <v>0</v>
      </c>
      <c r="D225" s="20">
        <f t="shared" si="21"/>
        <v>375.39531399999998</v>
      </c>
      <c r="E225" s="30">
        <f>_xll.ChannelArea($P$2:$P$68,$Q$2:$Q$68,D225)</f>
        <v>13.835501302082211</v>
      </c>
      <c r="F225" s="30">
        <f>_xll.WettedPerimeter($P$2:$P$68,$Q$2:$Q$68,D225)</f>
        <v>29.187009810701035</v>
      </c>
      <c r="G225" s="62">
        <f t="shared" si="22"/>
        <v>0.47402941897150441</v>
      </c>
      <c r="H225" s="62">
        <f t="shared" si="23"/>
        <v>0.60795326753221623</v>
      </c>
      <c r="I225" s="62">
        <f t="shared" si="24"/>
        <v>8.1312560419180109</v>
      </c>
      <c r="J225" s="62">
        <f t="shared" si="25"/>
        <v>8.0038343098738274</v>
      </c>
      <c r="K225" s="62">
        <f t="shared" si="26"/>
        <v>4.5955705599990324</v>
      </c>
      <c r="L225">
        <f t="shared" si="27"/>
        <v>7.6163244258787017</v>
      </c>
    </row>
    <row r="226" spans="1:12" x14ac:dyDescent="0.25">
      <c r="A226" s="67" t="s">
        <v>282</v>
      </c>
      <c r="B226">
        <v>1.43994</v>
      </c>
      <c r="C226">
        <v>0</v>
      </c>
      <c r="D226" s="20">
        <f t="shared" si="21"/>
        <v>375.37143899999995</v>
      </c>
      <c r="E226" s="30">
        <f>_xll.ChannelArea($P$2:$P$68,$Q$2:$Q$68,D226)</f>
        <v>13.148509617185464</v>
      </c>
      <c r="F226" s="30">
        <f>_xll.WettedPerimeter($P$2:$P$68,$Q$2:$Q$68,D226)</f>
        <v>28.754613188699423</v>
      </c>
      <c r="G226" s="62">
        <f t="shared" si="22"/>
        <v>0.45726609260571915</v>
      </c>
      <c r="H226" s="62">
        <f t="shared" si="23"/>
        <v>0.59353454246559056</v>
      </c>
      <c r="I226" s="62">
        <f t="shared" si="24"/>
        <v>7.3019198135358359</v>
      </c>
      <c r="J226" s="62">
        <f t="shared" si="25"/>
        <v>7.0578197275088854</v>
      </c>
      <c r="K226" s="62">
        <f t="shared" si="26"/>
        <v>3.4724905599978229</v>
      </c>
      <c r="L226">
        <f t="shared" si="27"/>
        <v>6.4926741750969086</v>
      </c>
    </row>
    <row r="227" spans="1:12" x14ac:dyDescent="0.25">
      <c r="A227" s="67" t="s">
        <v>283</v>
      </c>
      <c r="B227">
        <v>1.4160649999999999</v>
      </c>
      <c r="C227">
        <v>0</v>
      </c>
      <c r="D227" s="20">
        <f t="shared" si="21"/>
        <v>375.34756399999998</v>
      </c>
      <c r="E227" s="30">
        <f>_xll.ChannelArea($P$2:$P$68,$Q$2:$Q$68,D227)</f>
        <v>12.47158820833201</v>
      </c>
      <c r="F227" s="30">
        <f>_xll.WettedPerimeter($P$2:$P$68,$Q$2:$Q$68,D227)</f>
        <v>28.322216566698835</v>
      </c>
      <c r="G227" s="62">
        <f t="shared" si="22"/>
        <v>0.44034647425851764</v>
      </c>
      <c r="H227" s="62">
        <f t="shared" si="23"/>
        <v>0.57880154574326681</v>
      </c>
      <c r="I227" s="62">
        <f t="shared" si="24"/>
        <v>6.4545073080612205</v>
      </c>
      <c r="J227" s="62">
        <f t="shared" si="25"/>
        <v>6.067144480063984</v>
      </c>
      <c r="K227" s="62">
        <f t="shared" si="26"/>
        <v>2.3494105600002513</v>
      </c>
      <c r="L227">
        <f t="shared" si="27"/>
        <v>5.3689524537767284</v>
      </c>
    </row>
    <row r="228" spans="1:12" x14ac:dyDescent="0.25">
      <c r="A228" s="67" t="s">
        <v>284</v>
      </c>
      <c r="B228">
        <v>1.4160649999999999</v>
      </c>
      <c r="C228">
        <v>0</v>
      </c>
      <c r="D228" s="20">
        <f t="shared" si="21"/>
        <v>375.34756399999998</v>
      </c>
      <c r="E228" s="30">
        <f>_xll.ChannelArea($P$2:$P$68,$Q$2:$Q$68,D228)</f>
        <v>12.47158820833201</v>
      </c>
      <c r="F228" s="30">
        <f>_xll.WettedPerimeter($P$2:$P$68,$Q$2:$Q$68,D228)</f>
        <v>28.322216566698835</v>
      </c>
      <c r="G228" s="62">
        <f t="shared" si="22"/>
        <v>0.44034647425851764</v>
      </c>
      <c r="H228" s="62">
        <f t="shared" si="23"/>
        <v>0.57880154574326681</v>
      </c>
      <c r="I228" s="62">
        <f t="shared" si="24"/>
        <v>6.4545073080612205</v>
      </c>
      <c r="J228" s="62">
        <f t="shared" si="25"/>
        <v>6.067144480063984</v>
      </c>
      <c r="K228" s="62">
        <f t="shared" si="26"/>
        <v>2.3494105600002513</v>
      </c>
      <c r="L228">
        <f t="shared" si="27"/>
        <v>5.3689524537767284</v>
      </c>
    </row>
    <row r="229" spans="1:12" x14ac:dyDescent="0.25">
      <c r="A229" s="67" t="s">
        <v>285</v>
      </c>
      <c r="B229">
        <v>1.4160649999999999</v>
      </c>
      <c r="C229">
        <v>0</v>
      </c>
      <c r="D229" s="20">
        <f t="shared" si="21"/>
        <v>375.34756399999998</v>
      </c>
      <c r="E229" s="30">
        <f>_xll.ChannelArea($P$2:$P$68,$Q$2:$Q$68,D229)</f>
        <v>12.47158820833201</v>
      </c>
      <c r="F229" s="30">
        <f>_xll.WettedPerimeter($P$2:$P$68,$Q$2:$Q$68,D229)</f>
        <v>28.322216566698835</v>
      </c>
      <c r="G229" s="62">
        <f t="shared" si="22"/>
        <v>0.44034647425851764</v>
      </c>
      <c r="H229" s="62">
        <f t="shared" si="23"/>
        <v>0.57880154574326681</v>
      </c>
      <c r="I229" s="62">
        <f t="shared" si="24"/>
        <v>6.4545073080612205</v>
      </c>
      <c r="J229" s="62">
        <f t="shared" si="25"/>
        <v>6.067144480063984</v>
      </c>
      <c r="K229" s="62">
        <f t="shared" si="26"/>
        <v>2.3494105600002513</v>
      </c>
      <c r="L229">
        <f t="shared" si="27"/>
        <v>5.3689524537767284</v>
      </c>
    </row>
    <row r="230" spans="1:12" x14ac:dyDescent="0.25">
      <c r="A230" s="67" t="s">
        <v>286</v>
      </c>
      <c r="B230">
        <v>1.48769</v>
      </c>
      <c r="C230">
        <v>0</v>
      </c>
      <c r="D230" s="20">
        <f t="shared" si="21"/>
        <v>375.41918899999996</v>
      </c>
      <c r="E230" s="30">
        <f>_xll.ChannelArea($P$2:$P$68,$Q$2:$Q$68,D230)</f>
        <v>14.532086667966897</v>
      </c>
      <c r="F230" s="30">
        <f>_xll.WettedPerimeter($P$2:$P$68,$Q$2:$Q$68,D230)</f>
        <v>29.556536292095231</v>
      </c>
      <c r="G230" s="62">
        <f t="shared" si="22"/>
        <v>0.49167082787888922</v>
      </c>
      <c r="H230" s="62">
        <f t="shared" si="23"/>
        <v>0.62294488972382922</v>
      </c>
      <c r="I230" s="62">
        <f t="shared" si="24"/>
        <v>8.9935441671352088</v>
      </c>
      <c r="J230" s="62">
        <f t="shared" si="25"/>
        <v>8.9639365254740078</v>
      </c>
      <c r="K230" s="62">
        <f t="shared" si="26"/>
        <v>5.718650559996604</v>
      </c>
      <c r="L230">
        <f t="shared" si="27"/>
        <v>8.739903215187951</v>
      </c>
    </row>
    <row r="231" spans="1:12" x14ac:dyDescent="0.25">
      <c r="A231" s="67" t="s">
        <v>287</v>
      </c>
      <c r="B231">
        <v>1.48769</v>
      </c>
      <c r="C231">
        <v>0</v>
      </c>
      <c r="D231" s="20">
        <f t="shared" si="21"/>
        <v>375.41918899999996</v>
      </c>
      <c r="E231" s="30">
        <f>_xll.ChannelArea($P$2:$P$68,$Q$2:$Q$68,D231)</f>
        <v>14.532086667966897</v>
      </c>
      <c r="F231" s="30">
        <f>_xll.WettedPerimeter($P$2:$P$68,$Q$2:$Q$68,D231)</f>
        <v>29.556536292095231</v>
      </c>
      <c r="G231" s="62">
        <f t="shared" si="22"/>
        <v>0.49167082787888922</v>
      </c>
      <c r="H231" s="62">
        <f t="shared" si="23"/>
        <v>0.62294488972382922</v>
      </c>
      <c r="I231" s="62">
        <f t="shared" si="24"/>
        <v>8.9935441671352088</v>
      </c>
      <c r="J231" s="62">
        <f t="shared" si="25"/>
        <v>8.9639365254740078</v>
      </c>
      <c r="K231" s="62">
        <f t="shared" si="26"/>
        <v>5.718650559996604</v>
      </c>
      <c r="L231">
        <f t="shared" si="27"/>
        <v>8.739903215187951</v>
      </c>
    </row>
    <row r="232" spans="1:12" x14ac:dyDescent="0.25">
      <c r="A232" s="67" t="s">
        <v>288</v>
      </c>
      <c r="B232">
        <v>1.4638150000000001</v>
      </c>
      <c r="C232">
        <v>0</v>
      </c>
      <c r="D232" s="20">
        <f t="shared" si="21"/>
        <v>375.39531399999998</v>
      </c>
      <c r="E232" s="30">
        <f>_xll.ChannelArea($P$2:$P$68,$Q$2:$Q$68,D232)</f>
        <v>13.835501302082211</v>
      </c>
      <c r="F232" s="30">
        <f>_xll.WettedPerimeter($P$2:$P$68,$Q$2:$Q$68,D232)</f>
        <v>29.187009810701035</v>
      </c>
      <c r="G232" s="62">
        <f t="shared" si="22"/>
        <v>0.47402941897150441</v>
      </c>
      <c r="H232" s="62">
        <f t="shared" si="23"/>
        <v>0.60795326753221623</v>
      </c>
      <c r="I232" s="62">
        <f t="shared" si="24"/>
        <v>8.1312560419180109</v>
      </c>
      <c r="J232" s="62">
        <f t="shared" si="25"/>
        <v>8.0038343098738274</v>
      </c>
      <c r="K232" s="62">
        <f t="shared" si="26"/>
        <v>4.5955705599990324</v>
      </c>
      <c r="L232">
        <f t="shared" si="27"/>
        <v>7.6163244258787017</v>
      </c>
    </row>
    <row r="233" spans="1:12" x14ac:dyDescent="0.25">
      <c r="A233" s="67" t="s">
        <v>289</v>
      </c>
      <c r="B233">
        <v>1.4638150000000001</v>
      </c>
      <c r="C233">
        <v>1.1999999999999891</v>
      </c>
      <c r="D233" s="20">
        <f t="shared" si="21"/>
        <v>375.39531399999998</v>
      </c>
      <c r="E233" s="30">
        <f>_xll.ChannelArea($P$2:$P$68,$Q$2:$Q$68,D233)</f>
        <v>13.835501302082211</v>
      </c>
      <c r="F233" s="30">
        <f>_xll.WettedPerimeter($P$2:$P$68,$Q$2:$Q$68,D233)</f>
        <v>29.187009810701035</v>
      </c>
      <c r="G233" s="62">
        <f t="shared" si="22"/>
        <v>0.47402941897150441</v>
      </c>
      <c r="H233" s="62">
        <f t="shared" si="23"/>
        <v>0.60795326753221623</v>
      </c>
      <c r="I233" s="62">
        <f t="shared" si="24"/>
        <v>8.1312560419180109</v>
      </c>
      <c r="J233" s="62">
        <f t="shared" si="25"/>
        <v>8.0038343098738274</v>
      </c>
      <c r="K233" s="62">
        <f t="shared" si="26"/>
        <v>4.5955705599990324</v>
      </c>
      <c r="L233">
        <f t="shared" si="27"/>
        <v>7.6163244258787017</v>
      </c>
    </row>
    <row r="234" spans="1:12" x14ac:dyDescent="0.25">
      <c r="A234" s="67" t="s">
        <v>290</v>
      </c>
      <c r="B234">
        <v>1.511565</v>
      </c>
      <c r="C234">
        <v>0</v>
      </c>
      <c r="D234" s="20">
        <f t="shared" si="21"/>
        <v>375.44306399999999</v>
      </c>
      <c r="E234" s="30">
        <f>_xll.ChannelArea($P$2:$P$68,$Q$2:$Q$68,D234)</f>
        <v>15.236526749999086</v>
      </c>
      <c r="F234" s="30">
        <f>_xll.WettedPerimeter($P$2:$P$68,$Q$2:$Q$68,D234)</f>
        <v>29.889691617767316</v>
      </c>
      <c r="G234" s="62">
        <f t="shared" si="22"/>
        <v>0.50975857980890127</v>
      </c>
      <c r="H234" s="62">
        <f t="shared" si="23"/>
        <v>0.63813078434473269</v>
      </c>
      <c r="I234" s="62">
        <f t="shared" si="24"/>
        <v>9.8670064539403377</v>
      </c>
      <c r="J234" s="62">
        <f t="shared" si="25"/>
        <v>9.9132064386053287</v>
      </c>
      <c r="K234" s="62">
        <f t="shared" si="26"/>
        <v>6.8417305599978135</v>
      </c>
      <c r="L234">
        <f t="shared" si="27"/>
        <v>9.8634105521487072</v>
      </c>
    </row>
    <row r="235" spans="1:12" x14ac:dyDescent="0.25">
      <c r="A235" s="67" t="s">
        <v>291</v>
      </c>
      <c r="B235">
        <v>1.4638150000000001</v>
      </c>
      <c r="C235">
        <v>0</v>
      </c>
      <c r="D235" s="20">
        <f t="shared" si="21"/>
        <v>375.39531399999998</v>
      </c>
      <c r="E235" s="30">
        <f>_xll.ChannelArea($P$2:$P$68,$Q$2:$Q$68,D235)</f>
        <v>13.835501302082211</v>
      </c>
      <c r="F235" s="30">
        <f>_xll.WettedPerimeter($P$2:$P$68,$Q$2:$Q$68,D235)</f>
        <v>29.187009810701035</v>
      </c>
      <c r="G235" s="62">
        <f t="shared" si="22"/>
        <v>0.47402941897150441</v>
      </c>
      <c r="H235" s="62">
        <f t="shared" si="23"/>
        <v>0.60795326753221623</v>
      </c>
      <c r="I235" s="62">
        <f t="shared" si="24"/>
        <v>8.1312560419180109</v>
      </c>
      <c r="J235" s="62">
        <f t="shared" si="25"/>
        <v>8.0038343098738274</v>
      </c>
      <c r="K235" s="62">
        <f t="shared" si="26"/>
        <v>4.5955705599990324</v>
      </c>
      <c r="L235">
        <f t="shared" si="27"/>
        <v>7.6163244258787017</v>
      </c>
    </row>
    <row r="236" spans="1:12" x14ac:dyDescent="0.25">
      <c r="A236" s="67" t="s">
        <v>292</v>
      </c>
      <c r="B236">
        <v>1.43994</v>
      </c>
      <c r="C236">
        <v>0</v>
      </c>
      <c r="D236" s="20">
        <f t="shared" si="21"/>
        <v>375.37143899999995</v>
      </c>
      <c r="E236" s="30">
        <f>_xll.ChannelArea($P$2:$P$68,$Q$2:$Q$68,D236)</f>
        <v>13.148509617185464</v>
      </c>
      <c r="F236" s="30">
        <f>_xll.WettedPerimeter($P$2:$P$68,$Q$2:$Q$68,D236)</f>
        <v>28.754613188699423</v>
      </c>
      <c r="G236" s="62">
        <f t="shared" si="22"/>
        <v>0.45726609260571915</v>
      </c>
      <c r="H236" s="62">
        <f t="shared" si="23"/>
        <v>0.59353454246559056</v>
      </c>
      <c r="I236" s="62">
        <f t="shared" si="24"/>
        <v>7.3019198135358359</v>
      </c>
      <c r="J236" s="62">
        <f t="shared" si="25"/>
        <v>7.0578197275088854</v>
      </c>
      <c r="K236" s="62">
        <f t="shared" si="26"/>
        <v>3.4724905599978229</v>
      </c>
      <c r="L236">
        <f t="shared" si="27"/>
        <v>6.4926741750969086</v>
      </c>
    </row>
    <row r="237" spans="1:12" x14ac:dyDescent="0.25">
      <c r="A237" s="67" t="s">
        <v>293</v>
      </c>
      <c r="B237">
        <v>1.48769</v>
      </c>
      <c r="C237">
        <v>0.40000000000003411</v>
      </c>
      <c r="D237" s="20">
        <f t="shared" si="21"/>
        <v>375.41918899999996</v>
      </c>
      <c r="E237" s="30">
        <f>_xll.ChannelArea($P$2:$P$68,$Q$2:$Q$68,D237)</f>
        <v>14.532086667966897</v>
      </c>
      <c r="F237" s="30">
        <f>_xll.WettedPerimeter($P$2:$P$68,$Q$2:$Q$68,D237)</f>
        <v>29.556536292095231</v>
      </c>
      <c r="G237" s="62">
        <f t="shared" si="22"/>
        <v>0.49167082787888922</v>
      </c>
      <c r="H237" s="62">
        <f t="shared" si="23"/>
        <v>0.62294488972382922</v>
      </c>
      <c r="I237" s="62">
        <f t="shared" si="24"/>
        <v>8.9935441671352088</v>
      </c>
      <c r="J237" s="62">
        <f t="shared" si="25"/>
        <v>8.9639365254740078</v>
      </c>
      <c r="K237" s="62">
        <f t="shared" si="26"/>
        <v>5.718650559996604</v>
      </c>
      <c r="L237">
        <f t="shared" si="27"/>
        <v>8.739903215187951</v>
      </c>
    </row>
    <row r="238" spans="1:12" x14ac:dyDescent="0.25">
      <c r="A238" s="67" t="s">
        <v>294</v>
      </c>
      <c r="B238">
        <v>1.48769</v>
      </c>
      <c r="C238">
        <v>0</v>
      </c>
      <c r="D238" s="20">
        <f t="shared" si="21"/>
        <v>375.41918899999996</v>
      </c>
      <c r="E238" s="30">
        <f>_xll.ChannelArea($P$2:$P$68,$Q$2:$Q$68,D238)</f>
        <v>14.532086667966897</v>
      </c>
      <c r="F238" s="30">
        <f>_xll.WettedPerimeter($P$2:$P$68,$Q$2:$Q$68,D238)</f>
        <v>29.556536292095231</v>
      </c>
      <c r="G238" s="62">
        <f t="shared" si="22"/>
        <v>0.49167082787888922</v>
      </c>
      <c r="H238" s="62">
        <f t="shared" si="23"/>
        <v>0.62294488972382922</v>
      </c>
      <c r="I238" s="62">
        <f t="shared" si="24"/>
        <v>8.9935441671352088</v>
      </c>
      <c r="J238" s="62">
        <f t="shared" si="25"/>
        <v>8.9639365254740078</v>
      </c>
      <c r="K238" s="62">
        <f t="shared" si="26"/>
        <v>5.718650559996604</v>
      </c>
      <c r="L238">
        <f t="shared" si="27"/>
        <v>8.739903215187951</v>
      </c>
    </row>
    <row r="239" spans="1:12" x14ac:dyDescent="0.25">
      <c r="A239" s="67" t="s">
        <v>295</v>
      </c>
      <c r="B239">
        <v>1.4638150000000001</v>
      </c>
      <c r="C239">
        <v>0</v>
      </c>
      <c r="D239" s="20">
        <f t="shared" si="21"/>
        <v>375.39531399999998</v>
      </c>
      <c r="E239" s="30">
        <f>_xll.ChannelArea($P$2:$P$68,$Q$2:$Q$68,D239)</f>
        <v>13.835501302082211</v>
      </c>
      <c r="F239" s="30">
        <f>_xll.WettedPerimeter($P$2:$P$68,$Q$2:$Q$68,D239)</f>
        <v>29.187009810701035</v>
      </c>
      <c r="G239" s="62">
        <f t="shared" si="22"/>
        <v>0.47402941897150441</v>
      </c>
      <c r="H239" s="62">
        <f t="shared" si="23"/>
        <v>0.60795326753221623</v>
      </c>
      <c r="I239" s="62">
        <f t="shared" si="24"/>
        <v>8.1312560419180109</v>
      </c>
      <c r="J239" s="62">
        <f t="shared" si="25"/>
        <v>8.0038343098738274</v>
      </c>
      <c r="K239" s="62">
        <f t="shared" si="26"/>
        <v>4.5955705599990324</v>
      </c>
      <c r="L239">
        <f t="shared" si="27"/>
        <v>7.6163244258787017</v>
      </c>
    </row>
    <row r="240" spans="1:12" x14ac:dyDescent="0.25">
      <c r="A240" s="67" t="s">
        <v>296</v>
      </c>
      <c r="B240">
        <v>1.511565</v>
      </c>
      <c r="C240">
        <v>0</v>
      </c>
      <c r="D240" s="20">
        <f t="shared" si="21"/>
        <v>375.44306399999999</v>
      </c>
      <c r="E240" s="30">
        <f>_xll.ChannelArea($P$2:$P$68,$Q$2:$Q$68,D240)</f>
        <v>15.236526749999086</v>
      </c>
      <c r="F240" s="30">
        <f>_xll.WettedPerimeter($P$2:$P$68,$Q$2:$Q$68,D240)</f>
        <v>29.889691617767316</v>
      </c>
      <c r="G240" s="62">
        <f t="shared" si="22"/>
        <v>0.50975857980890127</v>
      </c>
      <c r="H240" s="62">
        <f t="shared" si="23"/>
        <v>0.63813078434473269</v>
      </c>
      <c r="I240" s="62">
        <f t="shared" si="24"/>
        <v>9.8670064539403377</v>
      </c>
      <c r="J240" s="62">
        <f t="shared" si="25"/>
        <v>9.9132064386053287</v>
      </c>
      <c r="K240" s="62">
        <f t="shared" si="26"/>
        <v>6.8417305599978135</v>
      </c>
      <c r="L240">
        <f t="shared" si="27"/>
        <v>9.8634105521487072</v>
      </c>
    </row>
    <row r="241" spans="1:12" x14ac:dyDescent="0.25">
      <c r="A241" s="67" t="s">
        <v>297</v>
      </c>
      <c r="B241">
        <v>1.4638150000000001</v>
      </c>
      <c r="C241">
        <v>0</v>
      </c>
      <c r="D241" s="20">
        <f t="shared" si="21"/>
        <v>375.39531399999998</v>
      </c>
      <c r="E241" s="30">
        <f>_xll.ChannelArea($P$2:$P$68,$Q$2:$Q$68,D241)</f>
        <v>13.835501302082211</v>
      </c>
      <c r="F241" s="30">
        <f>_xll.WettedPerimeter($P$2:$P$68,$Q$2:$Q$68,D241)</f>
        <v>29.187009810701035</v>
      </c>
      <c r="G241" s="62">
        <f t="shared" si="22"/>
        <v>0.47402941897150441</v>
      </c>
      <c r="H241" s="62">
        <f t="shared" si="23"/>
        <v>0.60795326753221623</v>
      </c>
      <c r="I241" s="62">
        <f t="shared" si="24"/>
        <v>8.1312560419180109</v>
      </c>
      <c r="J241" s="62">
        <f t="shared" si="25"/>
        <v>8.0038343098738274</v>
      </c>
      <c r="K241" s="62">
        <f t="shared" si="26"/>
        <v>4.5955705599990324</v>
      </c>
      <c r="L241">
        <f t="shared" si="27"/>
        <v>7.6163244258787017</v>
      </c>
    </row>
    <row r="242" spans="1:12" x14ac:dyDescent="0.25">
      <c r="A242" s="67" t="s">
        <v>298</v>
      </c>
      <c r="B242">
        <v>1.48769</v>
      </c>
      <c r="C242">
        <v>0</v>
      </c>
      <c r="D242" s="20">
        <f t="shared" si="21"/>
        <v>375.41918899999996</v>
      </c>
      <c r="E242" s="30">
        <f>_xll.ChannelArea($P$2:$P$68,$Q$2:$Q$68,D242)</f>
        <v>14.532086667966897</v>
      </c>
      <c r="F242" s="30">
        <f>_xll.WettedPerimeter($P$2:$P$68,$Q$2:$Q$68,D242)</f>
        <v>29.556536292095231</v>
      </c>
      <c r="G242" s="62">
        <f t="shared" si="22"/>
        <v>0.49167082787888922</v>
      </c>
      <c r="H242" s="62">
        <f t="shared" si="23"/>
        <v>0.62294488972382922</v>
      </c>
      <c r="I242" s="62">
        <f t="shared" si="24"/>
        <v>8.9935441671352088</v>
      </c>
      <c r="J242" s="62">
        <f t="shared" si="25"/>
        <v>8.9639365254740078</v>
      </c>
      <c r="K242" s="62">
        <f t="shared" si="26"/>
        <v>5.718650559996604</v>
      </c>
      <c r="L242">
        <f t="shared" si="27"/>
        <v>8.739903215187951</v>
      </c>
    </row>
    <row r="243" spans="1:12" x14ac:dyDescent="0.25">
      <c r="A243" s="67" t="s">
        <v>299</v>
      </c>
      <c r="B243">
        <v>1.511565</v>
      </c>
      <c r="C243">
        <v>0</v>
      </c>
      <c r="D243" s="20">
        <f t="shared" si="21"/>
        <v>375.44306399999999</v>
      </c>
      <c r="E243" s="30">
        <f>_xll.ChannelArea($P$2:$P$68,$Q$2:$Q$68,D243)</f>
        <v>15.236526749999086</v>
      </c>
      <c r="F243" s="30">
        <f>_xll.WettedPerimeter($P$2:$P$68,$Q$2:$Q$68,D243)</f>
        <v>29.889691617767316</v>
      </c>
      <c r="G243" s="62">
        <f t="shared" si="22"/>
        <v>0.50975857980890127</v>
      </c>
      <c r="H243" s="62">
        <f t="shared" si="23"/>
        <v>0.63813078434473269</v>
      </c>
      <c r="I243" s="62">
        <f t="shared" si="24"/>
        <v>9.8670064539403377</v>
      </c>
      <c r="J243" s="62">
        <f t="shared" si="25"/>
        <v>9.9132064386053287</v>
      </c>
      <c r="K243" s="62">
        <f t="shared" si="26"/>
        <v>6.8417305599978135</v>
      </c>
      <c r="L243">
        <f t="shared" si="27"/>
        <v>9.8634105521487072</v>
      </c>
    </row>
    <row r="244" spans="1:12" x14ac:dyDescent="0.25">
      <c r="A244" s="67" t="s">
        <v>300</v>
      </c>
      <c r="B244">
        <v>1.48769</v>
      </c>
      <c r="C244">
        <v>0</v>
      </c>
      <c r="D244" s="20">
        <f t="shared" si="21"/>
        <v>375.41918899999996</v>
      </c>
      <c r="E244" s="30">
        <f>_xll.ChannelArea($P$2:$P$68,$Q$2:$Q$68,D244)</f>
        <v>14.532086667966897</v>
      </c>
      <c r="F244" s="30">
        <f>_xll.WettedPerimeter($P$2:$P$68,$Q$2:$Q$68,D244)</f>
        <v>29.556536292095231</v>
      </c>
      <c r="G244" s="62">
        <f t="shared" si="22"/>
        <v>0.49167082787888922</v>
      </c>
      <c r="H244" s="62">
        <f t="shared" si="23"/>
        <v>0.62294488972382922</v>
      </c>
      <c r="I244" s="62">
        <f t="shared" si="24"/>
        <v>8.9935441671352088</v>
      </c>
      <c r="J244" s="62">
        <f t="shared" si="25"/>
        <v>8.9639365254740078</v>
      </c>
      <c r="K244" s="62">
        <f t="shared" si="26"/>
        <v>5.718650559996604</v>
      </c>
      <c r="L244">
        <f t="shared" si="27"/>
        <v>8.739903215187951</v>
      </c>
    </row>
    <row r="245" spans="1:12" x14ac:dyDescent="0.25">
      <c r="A245" s="67" t="s">
        <v>301</v>
      </c>
      <c r="B245">
        <v>1.4638150000000001</v>
      </c>
      <c r="C245">
        <v>0</v>
      </c>
      <c r="D245" s="20">
        <f t="shared" si="21"/>
        <v>375.39531399999998</v>
      </c>
      <c r="E245" s="30">
        <f>_xll.ChannelArea($P$2:$P$68,$Q$2:$Q$68,D245)</f>
        <v>13.835501302082211</v>
      </c>
      <c r="F245" s="30">
        <f>_xll.WettedPerimeter($P$2:$P$68,$Q$2:$Q$68,D245)</f>
        <v>29.187009810701035</v>
      </c>
      <c r="G245" s="62">
        <f t="shared" si="22"/>
        <v>0.47402941897150441</v>
      </c>
      <c r="H245" s="62">
        <f t="shared" si="23"/>
        <v>0.60795326753221623</v>
      </c>
      <c r="I245" s="62">
        <f t="shared" si="24"/>
        <v>8.1312560419180109</v>
      </c>
      <c r="J245" s="62">
        <f t="shared" si="25"/>
        <v>8.0038343098738274</v>
      </c>
      <c r="K245" s="62">
        <f t="shared" si="26"/>
        <v>4.5955705599990324</v>
      </c>
      <c r="L245">
        <f t="shared" si="27"/>
        <v>7.6163244258787017</v>
      </c>
    </row>
    <row r="246" spans="1:12" x14ac:dyDescent="0.25">
      <c r="A246" s="67" t="s">
        <v>302</v>
      </c>
      <c r="B246">
        <v>1.48769</v>
      </c>
      <c r="C246">
        <v>0</v>
      </c>
      <c r="D246" s="20">
        <f t="shared" si="21"/>
        <v>375.41918899999996</v>
      </c>
      <c r="E246" s="30">
        <f>_xll.ChannelArea($P$2:$P$68,$Q$2:$Q$68,D246)</f>
        <v>14.532086667966897</v>
      </c>
      <c r="F246" s="30">
        <f>_xll.WettedPerimeter($P$2:$P$68,$Q$2:$Q$68,D246)</f>
        <v>29.556536292095231</v>
      </c>
      <c r="G246" s="62">
        <f t="shared" si="22"/>
        <v>0.49167082787888922</v>
      </c>
      <c r="H246" s="62">
        <f t="shared" si="23"/>
        <v>0.62294488972382922</v>
      </c>
      <c r="I246" s="62">
        <f t="shared" si="24"/>
        <v>8.9935441671352088</v>
      </c>
      <c r="J246" s="62">
        <f t="shared" si="25"/>
        <v>8.9639365254740078</v>
      </c>
      <c r="K246" s="62">
        <f t="shared" si="26"/>
        <v>5.718650559996604</v>
      </c>
      <c r="L246">
        <f t="shared" si="27"/>
        <v>8.739903215187951</v>
      </c>
    </row>
    <row r="247" spans="1:12" x14ac:dyDescent="0.25">
      <c r="A247" s="67" t="s">
        <v>303</v>
      </c>
      <c r="B247">
        <v>1.48769</v>
      </c>
      <c r="C247">
        <v>0</v>
      </c>
      <c r="D247" s="20">
        <f t="shared" si="21"/>
        <v>375.41918899999996</v>
      </c>
      <c r="E247" s="30">
        <f>_xll.ChannelArea($P$2:$P$68,$Q$2:$Q$68,D247)</f>
        <v>14.532086667966897</v>
      </c>
      <c r="F247" s="30">
        <f>_xll.WettedPerimeter($P$2:$P$68,$Q$2:$Q$68,D247)</f>
        <v>29.556536292095231</v>
      </c>
      <c r="G247" s="62">
        <f t="shared" si="22"/>
        <v>0.49167082787888922</v>
      </c>
      <c r="H247" s="62">
        <f t="shared" si="23"/>
        <v>0.62294488972382922</v>
      </c>
      <c r="I247" s="62">
        <f t="shared" si="24"/>
        <v>8.9935441671352088</v>
      </c>
      <c r="J247" s="62">
        <f t="shared" si="25"/>
        <v>8.9639365254740078</v>
      </c>
      <c r="K247" s="62">
        <f t="shared" si="26"/>
        <v>5.718650559996604</v>
      </c>
      <c r="L247">
        <f t="shared" si="27"/>
        <v>8.739903215187951</v>
      </c>
    </row>
    <row r="248" spans="1:12" x14ac:dyDescent="0.25">
      <c r="A248" s="67" t="s">
        <v>304</v>
      </c>
      <c r="B248">
        <v>1.48769</v>
      </c>
      <c r="C248">
        <v>0</v>
      </c>
      <c r="D248" s="20">
        <f t="shared" si="21"/>
        <v>375.41918899999996</v>
      </c>
      <c r="E248" s="30">
        <f>_xll.ChannelArea($P$2:$P$68,$Q$2:$Q$68,D248)</f>
        <v>14.532086667966897</v>
      </c>
      <c r="F248" s="30">
        <f>_xll.WettedPerimeter($P$2:$P$68,$Q$2:$Q$68,D248)</f>
        <v>29.556536292095231</v>
      </c>
      <c r="G248" s="62">
        <f t="shared" si="22"/>
        <v>0.49167082787888922</v>
      </c>
      <c r="H248" s="62">
        <f t="shared" si="23"/>
        <v>0.62294488972382922</v>
      </c>
      <c r="I248" s="62">
        <f t="shared" si="24"/>
        <v>8.9935441671352088</v>
      </c>
      <c r="J248" s="62">
        <f t="shared" si="25"/>
        <v>8.9639365254740078</v>
      </c>
      <c r="K248" s="62">
        <f t="shared" si="26"/>
        <v>5.718650559996604</v>
      </c>
      <c r="L248">
        <f t="shared" si="27"/>
        <v>8.739903215187951</v>
      </c>
    </row>
    <row r="249" spans="1:12" x14ac:dyDescent="0.25">
      <c r="A249" s="67" t="s">
        <v>305</v>
      </c>
      <c r="B249">
        <v>1.43994</v>
      </c>
      <c r="C249">
        <v>0</v>
      </c>
      <c r="D249" s="20">
        <f t="shared" si="21"/>
        <v>375.37143899999995</v>
      </c>
      <c r="E249" s="30">
        <f>_xll.ChannelArea($P$2:$P$68,$Q$2:$Q$68,D249)</f>
        <v>13.148509617185464</v>
      </c>
      <c r="F249" s="30">
        <f>_xll.WettedPerimeter($P$2:$P$68,$Q$2:$Q$68,D249)</f>
        <v>28.754613188699423</v>
      </c>
      <c r="G249" s="62">
        <f t="shared" si="22"/>
        <v>0.45726609260571915</v>
      </c>
      <c r="H249" s="62">
        <f t="shared" si="23"/>
        <v>0.59353454246559056</v>
      </c>
      <c r="I249" s="62">
        <f t="shared" si="24"/>
        <v>7.3019198135358359</v>
      </c>
      <c r="J249" s="62">
        <f t="shared" si="25"/>
        <v>7.0578197275088854</v>
      </c>
      <c r="K249" s="62">
        <f t="shared" si="26"/>
        <v>3.4724905599978229</v>
      </c>
      <c r="L249">
        <f t="shared" si="27"/>
        <v>6.4926741750969086</v>
      </c>
    </row>
    <row r="250" spans="1:12" x14ac:dyDescent="0.25">
      <c r="A250" s="67" t="s">
        <v>306</v>
      </c>
      <c r="B250">
        <v>1.48769</v>
      </c>
      <c r="C250">
        <v>0</v>
      </c>
      <c r="D250" s="20">
        <f t="shared" si="21"/>
        <v>375.41918899999996</v>
      </c>
      <c r="E250" s="30">
        <f>_xll.ChannelArea($P$2:$P$68,$Q$2:$Q$68,D250)</f>
        <v>14.532086667966897</v>
      </c>
      <c r="F250" s="30">
        <f>_xll.WettedPerimeter($P$2:$P$68,$Q$2:$Q$68,D250)</f>
        <v>29.556536292095231</v>
      </c>
      <c r="G250" s="62">
        <f t="shared" si="22"/>
        <v>0.49167082787888922</v>
      </c>
      <c r="H250" s="62">
        <f t="shared" si="23"/>
        <v>0.62294488972382922</v>
      </c>
      <c r="I250" s="62">
        <f t="shared" si="24"/>
        <v>8.9935441671352088</v>
      </c>
      <c r="J250" s="62">
        <f t="shared" si="25"/>
        <v>8.9639365254740078</v>
      </c>
      <c r="K250" s="62">
        <f t="shared" si="26"/>
        <v>5.718650559996604</v>
      </c>
      <c r="L250">
        <f t="shared" si="27"/>
        <v>8.739903215187951</v>
      </c>
    </row>
    <row r="251" spans="1:12" x14ac:dyDescent="0.25">
      <c r="A251" s="67" t="s">
        <v>307</v>
      </c>
      <c r="B251">
        <v>1.48769</v>
      </c>
      <c r="C251">
        <v>0</v>
      </c>
      <c r="D251" s="20">
        <f t="shared" si="21"/>
        <v>375.41918899999996</v>
      </c>
      <c r="E251" s="30">
        <f>_xll.ChannelArea($P$2:$P$68,$Q$2:$Q$68,D251)</f>
        <v>14.532086667966897</v>
      </c>
      <c r="F251" s="30">
        <f>_xll.WettedPerimeter($P$2:$P$68,$Q$2:$Q$68,D251)</f>
        <v>29.556536292095231</v>
      </c>
      <c r="G251" s="62">
        <f t="shared" si="22"/>
        <v>0.49167082787888922</v>
      </c>
      <c r="H251" s="62">
        <f t="shared" si="23"/>
        <v>0.62294488972382922</v>
      </c>
      <c r="I251" s="62">
        <f t="shared" si="24"/>
        <v>8.9935441671352088</v>
      </c>
      <c r="J251" s="62">
        <f t="shared" si="25"/>
        <v>8.9639365254740078</v>
      </c>
      <c r="K251" s="62">
        <f t="shared" si="26"/>
        <v>5.718650559996604</v>
      </c>
      <c r="L251">
        <f t="shared" si="27"/>
        <v>8.739903215187951</v>
      </c>
    </row>
    <row r="252" spans="1:12" x14ac:dyDescent="0.25">
      <c r="A252" s="67" t="s">
        <v>308</v>
      </c>
      <c r="B252">
        <v>1.43994</v>
      </c>
      <c r="C252">
        <v>0</v>
      </c>
      <c r="D252" s="20">
        <f t="shared" si="21"/>
        <v>375.37143899999995</v>
      </c>
      <c r="E252" s="30">
        <f>_xll.ChannelArea($P$2:$P$68,$Q$2:$Q$68,D252)</f>
        <v>13.148509617185464</v>
      </c>
      <c r="F252" s="30">
        <f>_xll.WettedPerimeter($P$2:$P$68,$Q$2:$Q$68,D252)</f>
        <v>28.754613188699423</v>
      </c>
      <c r="G252" s="62">
        <f t="shared" si="22"/>
        <v>0.45726609260571915</v>
      </c>
      <c r="H252" s="62">
        <f t="shared" si="23"/>
        <v>0.59353454246559056</v>
      </c>
      <c r="I252" s="62">
        <f t="shared" si="24"/>
        <v>7.3019198135358359</v>
      </c>
      <c r="J252" s="62">
        <f t="shared" si="25"/>
        <v>7.0578197275088854</v>
      </c>
      <c r="K252" s="62">
        <f t="shared" si="26"/>
        <v>3.4724905599978229</v>
      </c>
      <c r="L252">
        <f t="shared" si="27"/>
        <v>6.4926741750969086</v>
      </c>
    </row>
    <row r="253" spans="1:12" x14ac:dyDescent="0.25">
      <c r="A253" s="67" t="s">
        <v>309</v>
      </c>
      <c r="B253">
        <v>1.5354399999999999</v>
      </c>
      <c r="C253">
        <v>0</v>
      </c>
      <c r="D253" s="20">
        <f t="shared" si="21"/>
        <v>375.46693899999997</v>
      </c>
      <c r="E253" s="30">
        <f>_xll.ChannelArea($P$2:$P$68,$Q$2:$Q$68,D253)</f>
        <v>15.948662042967088</v>
      </c>
      <c r="F253" s="30">
        <f>_xll.WettedPerimeter($P$2:$P$68,$Q$2:$Q$68,D253)</f>
        <v>30.222846943438597</v>
      </c>
      <c r="G253" s="62">
        <f t="shared" si="22"/>
        <v>0.52770217421325871</v>
      </c>
      <c r="H253" s="62">
        <f t="shared" si="23"/>
        <v>0.65301915762441842</v>
      </c>
      <c r="I253" s="62">
        <f t="shared" si="24"/>
        <v>10.723355908241299</v>
      </c>
      <c r="J253" s="62">
        <f t="shared" si="25"/>
        <v>10.822196861874897</v>
      </c>
      <c r="K253" s="62">
        <f t="shared" si="26"/>
        <v>7.9648105599990231</v>
      </c>
      <c r="L253">
        <f t="shared" si="27"/>
        <v>10.986846445812262</v>
      </c>
    </row>
    <row r="254" spans="1:12" x14ac:dyDescent="0.25">
      <c r="A254" s="67" t="s">
        <v>310</v>
      </c>
      <c r="B254">
        <v>1.5354399999999999</v>
      </c>
      <c r="C254">
        <v>0</v>
      </c>
      <c r="D254" s="20">
        <f t="shared" si="21"/>
        <v>375.46693899999997</v>
      </c>
      <c r="E254" s="30">
        <f>_xll.ChannelArea($P$2:$P$68,$Q$2:$Q$68,D254)</f>
        <v>15.948662042967088</v>
      </c>
      <c r="F254" s="30">
        <f>_xll.WettedPerimeter($P$2:$P$68,$Q$2:$Q$68,D254)</f>
        <v>30.222846943438597</v>
      </c>
      <c r="G254" s="62">
        <f t="shared" si="22"/>
        <v>0.52770217421325871</v>
      </c>
      <c r="H254" s="62">
        <f t="shared" si="23"/>
        <v>0.65301915762441842</v>
      </c>
      <c r="I254" s="62">
        <f t="shared" si="24"/>
        <v>10.723355908241299</v>
      </c>
      <c r="J254" s="62">
        <f t="shared" si="25"/>
        <v>10.822196861874897</v>
      </c>
      <c r="K254" s="62">
        <f t="shared" si="26"/>
        <v>7.9648105599990231</v>
      </c>
      <c r="L254">
        <f t="shared" si="27"/>
        <v>10.986846445812262</v>
      </c>
    </row>
    <row r="255" spans="1:12" x14ac:dyDescent="0.25">
      <c r="A255" s="67" t="s">
        <v>311</v>
      </c>
      <c r="B255">
        <v>1.5354399999999999</v>
      </c>
      <c r="C255">
        <v>0</v>
      </c>
      <c r="D255" s="20">
        <f t="shared" si="21"/>
        <v>375.46693899999997</v>
      </c>
      <c r="E255" s="30">
        <f>_xll.ChannelArea($P$2:$P$68,$Q$2:$Q$68,D255)</f>
        <v>15.948662042967088</v>
      </c>
      <c r="F255" s="30">
        <f>_xll.WettedPerimeter($P$2:$P$68,$Q$2:$Q$68,D255)</f>
        <v>30.222846943438597</v>
      </c>
      <c r="G255" s="62">
        <f t="shared" si="22"/>
        <v>0.52770217421325871</v>
      </c>
      <c r="H255" s="62">
        <f t="shared" si="23"/>
        <v>0.65301915762441842</v>
      </c>
      <c r="I255" s="62">
        <f t="shared" si="24"/>
        <v>10.723355908241299</v>
      </c>
      <c r="J255" s="62">
        <f t="shared" si="25"/>
        <v>10.822196861874897</v>
      </c>
      <c r="K255" s="62">
        <f t="shared" si="26"/>
        <v>7.9648105599990231</v>
      </c>
      <c r="L255">
        <f t="shared" si="27"/>
        <v>10.986846445812262</v>
      </c>
    </row>
    <row r="256" spans="1:12" x14ac:dyDescent="0.25">
      <c r="A256" s="67" t="s">
        <v>312</v>
      </c>
      <c r="B256">
        <v>1.43994</v>
      </c>
      <c r="C256">
        <v>0</v>
      </c>
      <c r="D256" s="20">
        <f t="shared" si="21"/>
        <v>375.37143899999995</v>
      </c>
      <c r="E256" s="30">
        <f>_xll.ChannelArea($P$2:$P$68,$Q$2:$Q$68,D256)</f>
        <v>13.148509617185464</v>
      </c>
      <c r="F256" s="30">
        <f>_xll.WettedPerimeter($P$2:$P$68,$Q$2:$Q$68,D256)</f>
        <v>28.754613188699423</v>
      </c>
      <c r="G256" s="62">
        <f t="shared" si="22"/>
        <v>0.45726609260571915</v>
      </c>
      <c r="H256" s="62">
        <f t="shared" si="23"/>
        <v>0.59353454246559056</v>
      </c>
      <c r="I256" s="62">
        <f t="shared" si="24"/>
        <v>7.3019198135358359</v>
      </c>
      <c r="J256" s="62">
        <f t="shared" si="25"/>
        <v>7.0578197275088854</v>
      </c>
      <c r="K256" s="62">
        <f t="shared" si="26"/>
        <v>3.4724905599978229</v>
      </c>
      <c r="L256">
        <f t="shared" si="27"/>
        <v>6.4926741750969086</v>
      </c>
    </row>
    <row r="257" spans="1:12" x14ac:dyDescent="0.25">
      <c r="A257" s="67" t="s">
        <v>313</v>
      </c>
      <c r="B257">
        <v>1.4638150000000001</v>
      </c>
      <c r="C257">
        <v>0</v>
      </c>
      <c r="D257" s="20">
        <f t="shared" si="21"/>
        <v>375.39531399999998</v>
      </c>
      <c r="E257" s="30">
        <f>_xll.ChannelArea($P$2:$P$68,$Q$2:$Q$68,D257)</f>
        <v>13.835501302082211</v>
      </c>
      <c r="F257" s="30">
        <f>_xll.WettedPerimeter($P$2:$P$68,$Q$2:$Q$68,D257)</f>
        <v>29.187009810701035</v>
      </c>
      <c r="G257" s="62">
        <f t="shared" si="22"/>
        <v>0.47402941897150441</v>
      </c>
      <c r="H257" s="62">
        <f t="shared" si="23"/>
        <v>0.60795326753221623</v>
      </c>
      <c r="I257" s="62">
        <f t="shared" si="24"/>
        <v>8.1312560419180109</v>
      </c>
      <c r="J257" s="62">
        <f t="shared" si="25"/>
        <v>8.0038343098738274</v>
      </c>
      <c r="K257" s="62">
        <f t="shared" si="26"/>
        <v>4.5955705599990324</v>
      </c>
      <c r="L257">
        <f t="shared" si="27"/>
        <v>7.6163244258787017</v>
      </c>
    </row>
    <row r="258" spans="1:12" x14ac:dyDescent="0.25">
      <c r="A258" s="67" t="s">
        <v>314</v>
      </c>
      <c r="B258">
        <v>1.511565</v>
      </c>
      <c r="C258">
        <v>0</v>
      </c>
      <c r="D258" s="20">
        <f t="shared" si="21"/>
        <v>375.44306399999999</v>
      </c>
      <c r="E258" s="30">
        <f>_xll.ChannelArea($P$2:$P$68,$Q$2:$Q$68,D258)</f>
        <v>15.236526749999086</v>
      </c>
      <c r="F258" s="30">
        <f>_xll.WettedPerimeter($P$2:$P$68,$Q$2:$Q$68,D258)</f>
        <v>29.889691617767316</v>
      </c>
      <c r="G258" s="62">
        <f t="shared" si="22"/>
        <v>0.50975857980890127</v>
      </c>
      <c r="H258" s="62">
        <f t="shared" si="23"/>
        <v>0.63813078434473269</v>
      </c>
      <c r="I258" s="62">
        <f t="shared" si="24"/>
        <v>9.8670064539403377</v>
      </c>
      <c r="J258" s="62">
        <f t="shared" si="25"/>
        <v>9.9132064386053287</v>
      </c>
      <c r="K258" s="62">
        <f t="shared" si="26"/>
        <v>6.8417305599978135</v>
      </c>
      <c r="L258">
        <f t="shared" si="27"/>
        <v>9.8634105521487072</v>
      </c>
    </row>
    <row r="259" spans="1:12" x14ac:dyDescent="0.25">
      <c r="A259" s="67" t="s">
        <v>315</v>
      </c>
      <c r="B259">
        <v>1.511565</v>
      </c>
      <c r="C259">
        <v>0</v>
      </c>
      <c r="D259" s="20">
        <f t="shared" ref="D259:D322" si="28">373.931499+B259</f>
        <v>375.44306399999999</v>
      </c>
      <c r="E259" s="30">
        <f>_xll.ChannelArea($P$2:$P$68,$Q$2:$Q$68,D259)</f>
        <v>15.236526749999086</v>
      </c>
      <c r="F259" s="30">
        <f>_xll.WettedPerimeter($P$2:$P$68,$Q$2:$Q$68,D259)</f>
        <v>29.889691617767316</v>
      </c>
      <c r="G259" s="62">
        <f t="shared" ref="G259:G322" si="29">E259/F259</f>
        <v>0.50975857980890127</v>
      </c>
      <c r="H259" s="62">
        <f t="shared" ref="H259:H322" si="30">G259^(2/3)</f>
        <v>0.63813078434473269</v>
      </c>
      <c r="I259" s="62">
        <f t="shared" ref="I259:I322" si="31" xml:space="preserve"> (57.518*H259)- 26.837</f>
        <v>9.8670064539403377</v>
      </c>
      <c r="J259" s="62">
        <f t="shared" ref="J259:J322" si="32">(39.413*LN(H259)) + 27.618</f>
        <v>9.9132064386053287</v>
      </c>
      <c r="K259" s="62">
        <f t="shared" ref="K259:K322" si="33">(47.04*D259)-17654</f>
        <v>6.8417305599978135</v>
      </c>
      <c r="L259">
        <f t="shared" ref="L259:L322" si="34">(17667*LN(D259)) - 104722</f>
        <v>9.8634105521487072</v>
      </c>
    </row>
    <row r="260" spans="1:12" x14ac:dyDescent="0.25">
      <c r="A260" s="67" t="s">
        <v>316</v>
      </c>
      <c r="B260">
        <v>1.43994</v>
      </c>
      <c r="C260">
        <v>0</v>
      </c>
      <c r="D260" s="20">
        <f t="shared" si="28"/>
        <v>375.37143899999995</v>
      </c>
      <c r="E260" s="30">
        <f>_xll.ChannelArea($P$2:$P$68,$Q$2:$Q$68,D260)</f>
        <v>13.148509617185464</v>
      </c>
      <c r="F260" s="30">
        <f>_xll.WettedPerimeter($P$2:$P$68,$Q$2:$Q$68,D260)</f>
        <v>28.754613188699423</v>
      </c>
      <c r="G260" s="62">
        <f t="shared" si="29"/>
        <v>0.45726609260571915</v>
      </c>
      <c r="H260" s="62">
        <f t="shared" si="30"/>
        <v>0.59353454246559056</v>
      </c>
      <c r="I260" s="62">
        <f t="shared" si="31"/>
        <v>7.3019198135358359</v>
      </c>
      <c r="J260" s="62">
        <f t="shared" si="32"/>
        <v>7.0578197275088854</v>
      </c>
      <c r="K260" s="62">
        <f t="shared" si="33"/>
        <v>3.4724905599978229</v>
      </c>
      <c r="L260">
        <f t="shared" si="34"/>
        <v>6.4926741750969086</v>
      </c>
    </row>
    <row r="261" spans="1:12" x14ac:dyDescent="0.25">
      <c r="A261" s="67" t="s">
        <v>317</v>
      </c>
      <c r="B261">
        <v>1.48769</v>
      </c>
      <c r="C261">
        <v>0</v>
      </c>
      <c r="D261" s="20">
        <f t="shared" si="28"/>
        <v>375.41918899999996</v>
      </c>
      <c r="E261" s="30">
        <f>_xll.ChannelArea($P$2:$P$68,$Q$2:$Q$68,D261)</f>
        <v>14.532086667966897</v>
      </c>
      <c r="F261" s="30">
        <f>_xll.WettedPerimeter($P$2:$P$68,$Q$2:$Q$68,D261)</f>
        <v>29.556536292095231</v>
      </c>
      <c r="G261" s="62">
        <f t="shared" si="29"/>
        <v>0.49167082787888922</v>
      </c>
      <c r="H261" s="62">
        <f t="shared" si="30"/>
        <v>0.62294488972382922</v>
      </c>
      <c r="I261" s="62">
        <f t="shared" si="31"/>
        <v>8.9935441671352088</v>
      </c>
      <c r="J261" s="62">
        <f t="shared" si="32"/>
        <v>8.9639365254740078</v>
      </c>
      <c r="K261" s="62">
        <f t="shared" si="33"/>
        <v>5.718650559996604</v>
      </c>
      <c r="L261">
        <f t="shared" si="34"/>
        <v>8.739903215187951</v>
      </c>
    </row>
    <row r="262" spans="1:12" x14ac:dyDescent="0.25">
      <c r="A262" s="67" t="s">
        <v>318</v>
      </c>
      <c r="B262">
        <v>1.4160649999999999</v>
      </c>
      <c r="C262">
        <v>0</v>
      </c>
      <c r="D262" s="20">
        <f t="shared" si="28"/>
        <v>375.34756399999998</v>
      </c>
      <c r="E262" s="30">
        <f>_xll.ChannelArea($P$2:$P$68,$Q$2:$Q$68,D262)</f>
        <v>12.47158820833201</v>
      </c>
      <c r="F262" s="30">
        <f>_xll.WettedPerimeter($P$2:$P$68,$Q$2:$Q$68,D262)</f>
        <v>28.322216566698835</v>
      </c>
      <c r="G262" s="62">
        <f t="shared" si="29"/>
        <v>0.44034647425851764</v>
      </c>
      <c r="H262" s="62">
        <f t="shared" si="30"/>
        <v>0.57880154574326681</v>
      </c>
      <c r="I262" s="62">
        <f t="shared" si="31"/>
        <v>6.4545073080612205</v>
      </c>
      <c r="J262" s="62">
        <f t="shared" si="32"/>
        <v>6.067144480063984</v>
      </c>
      <c r="K262" s="62">
        <f t="shared" si="33"/>
        <v>2.3494105600002513</v>
      </c>
      <c r="L262">
        <f t="shared" si="34"/>
        <v>5.3689524537767284</v>
      </c>
    </row>
    <row r="263" spans="1:12" x14ac:dyDescent="0.25">
      <c r="A263" s="67" t="s">
        <v>319</v>
      </c>
      <c r="B263">
        <v>1.48769</v>
      </c>
      <c r="C263">
        <v>0</v>
      </c>
      <c r="D263" s="20">
        <f t="shared" si="28"/>
        <v>375.41918899999996</v>
      </c>
      <c r="E263" s="30">
        <f>_xll.ChannelArea($P$2:$P$68,$Q$2:$Q$68,D263)</f>
        <v>14.532086667966897</v>
      </c>
      <c r="F263" s="30">
        <f>_xll.WettedPerimeter($P$2:$P$68,$Q$2:$Q$68,D263)</f>
        <v>29.556536292095231</v>
      </c>
      <c r="G263" s="62">
        <f t="shared" si="29"/>
        <v>0.49167082787888922</v>
      </c>
      <c r="H263" s="62">
        <f t="shared" si="30"/>
        <v>0.62294488972382922</v>
      </c>
      <c r="I263" s="62">
        <f t="shared" si="31"/>
        <v>8.9935441671352088</v>
      </c>
      <c r="J263" s="62">
        <f t="shared" si="32"/>
        <v>8.9639365254740078</v>
      </c>
      <c r="K263" s="62">
        <f t="shared" si="33"/>
        <v>5.718650559996604</v>
      </c>
      <c r="L263">
        <f t="shared" si="34"/>
        <v>8.739903215187951</v>
      </c>
    </row>
    <row r="264" spans="1:12" x14ac:dyDescent="0.25">
      <c r="A264" s="67" t="s">
        <v>320</v>
      </c>
      <c r="B264">
        <v>1.511565</v>
      </c>
      <c r="C264">
        <v>0</v>
      </c>
      <c r="D264" s="20">
        <f t="shared" si="28"/>
        <v>375.44306399999999</v>
      </c>
      <c r="E264" s="30">
        <f>_xll.ChannelArea($P$2:$P$68,$Q$2:$Q$68,D264)</f>
        <v>15.236526749999086</v>
      </c>
      <c r="F264" s="30">
        <f>_xll.WettedPerimeter($P$2:$P$68,$Q$2:$Q$68,D264)</f>
        <v>29.889691617767316</v>
      </c>
      <c r="G264" s="62">
        <f t="shared" si="29"/>
        <v>0.50975857980890127</v>
      </c>
      <c r="H264" s="62">
        <f t="shared" si="30"/>
        <v>0.63813078434473269</v>
      </c>
      <c r="I264" s="62">
        <f t="shared" si="31"/>
        <v>9.8670064539403377</v>
      </c>
      <c r="J264" s="62">
        <f t="shared" si="32"/>
        <v>9.9132064386053287</v>
      </c>
      <c r="K264" s="62">
        <f t="shared" si="33"/>
        <v>6.8417305599978135</v>
      </c>
      <c r="L264">
        <f t="shared" si="34"/>
        <v>9.8634105521487072</v>
      </c>
    </row>
    <row r="265" spans="1:12" x14ac:dyDescent="0.25">
      <c r="A265" s="67" t="s">
        <v>321</v>
      </c>
      <c r="B265">
        <v>1.43994</v>
      </c>
      <c r="C265">
        <v>0</v>
      </c>
      <c r="D265" s="20">
        <f t="shared" si="28"/>
        <v>375.37143899999995</v>
      </c>
      <c r="E265" s="30">
        <f>_xll.ChannelArea($P$2:$P$68,$Q$2:$Q$68,D265)</f>
        <v>13.148509617185464</v>
      </c>
      <c r="F265" s="30">
        <f>_xll.WettedPerimeter($P$2:$P$68,$Q$2:$Q$68,D265)</f>
        <v>28.754613188699423</v>
      </c>
      <c r="G265" s="62">
        <f t="shared" si="29"/>
        <v>0.45726609260571915</v>
      </c>
      <c r="H265" s="62">
        <f t="shared" si="30"/>
        <v>0.59353454246559056</v>
      </c>
      <c r="I265" s="62">
        <f t="shared" si="31"/>
        <v>7.3019198135358359</v>
      </c>
      <c r="J265" s="62">
        <f t="shared" si="32"/>
        <v>7.0578197275088854</v>
      </c>
      <c r="K265" s="62">
        <f t="shared" si="33"/>
        <v>3.4724905599978229</v>
      </c>
      <c r="L265">
        <f t="shared" si="34"/>
        <v>6.4926741750969086</v>
      </c>
    </row>
    <row r="266" spans="1:12" x14ac:dyDescent="0.25">
      <c r="A266" s="67" t="s">
        <v>322</v>
      </c>
      <c r="B266">
        <v>1.48769</v>
      </c>
      <c r="C266">
        <v>0</v>
      </c>
      <c r="D266" s="20">
        <f t="shared" si="28"/>
        <v>375.41918899999996</v>
      </c>
      <c r="E266" s="30">
        <f>_xll.ChannelArea($P$2:$P$68,$Q$2:$Q$68,D266)</f>
        <v>14.532086667966897</v>
      </c>
      <c r="F266" s="30">
        <f>_xll.WettedPerimeter($P$2:$P$68,$Q$2:$Q$68,D266)</f>
        <v>29.556536292095231</v>
      </c>
      <c r="G266" s="62">
        <f t="shared" si="29"/>
        <v>0.49167082787888922</v>
      </c>
      <c r="H266" s="62">
        <f t="shared" si="30"/>
        <v>0.62294488972382922</v>
      </c>
      <c r="I266" s="62">
        <f t="shared" si="31"/>
        <v>8.9935441671352088</v>
      </c>
      <c r="J266" s="62">
        <f t="shared" si="32"/>
        <v>8.9639365254740078</v>
      </c>
      <c r="K266" s="62">
        <f t="shared" si="33"/>
        <v>5.718650559996604</v>
      </c>
      <c r="L266">
        <f t="shared" si="34"/>
        <v>8.739903215187951</v>
      </c>
    </row>
    <row r="267" spans="1:12" x14ac:dyDescent="0.25">
      <c r="A267" s="67" t="s">
        <v>323</v>
      </c>
      <c r="B267">
        <v>1.4638150000000001</v>
      </c>
      <c r="C267">
        <v>0</v>
      </c>
      <c r="D267" s="20">
        <f t="shared" si="28"/>
        <v>375.39531399999998</v>
      </c>
      <c r="E267" s="30">
        <f>_xll.ChannelArea($P$2:$P$68,$Q$2:$Q$68,D267)</f>
        <v>13.835501302082211</v>
      </c>
      <c r="F267" s="30">
        <f>_xll.WettedPerimeter($P$2:$P$68,$Q$2:$Q$68,D267)</f>
        <v>29.187009810701035</v>
      </c>
      <c r="G267" s="62">
        <f t="shared" si="29"/>
        <v>0.47402941897150441</v>
      </c>
      <c r="H267" s="62">
        <f t="shared" si="30"/>
        <v>0.60795326753221623</v>
      </c>
      <c r="I267" s="62">
        <f t="shared" si="31"/>
        <v>8.1312560419180109</v>
      </c>
      <c r="J267" s="62">
        <f t="shared" si="32"/>
        <v>8.0038343098738274</v>
      </c>
      <c r="K267" s="62">
        <f t="shared" si="33"/>
        <v>4.5955705599990324</v>
      </c>
      <c r="L267">
        <f t="shared" si="34"/>
        <v>7.6163244258787017</v>
      </c>
    </row>
    <row r="268" spans="1:12" x14ac:dyDescent="0.25">
      <c r="A268" s="67" t="s">
        <v>324</v>
      </c>
      <c r="B268">
        <v>1.39219</v>
      </c>
      <c r="C268">
        <v>0</v>
      </c>
      <c r="D268" s="20">
        <f t="shared" si="28"/>
        <v>375.323689</v>
      </c>
      <c r="E268" s="30">
        <f>_xll.ChannelArea($P$2:$P$68,$Q$2:$Q$68,D268)</f>
        <v>11.804737075520201</v>
      </c>
      <c r="F268" s="30">
        <f>_xll.WettedPerimeter($P$2:$P$68,$Q$2:$Q$68,D268)</f>
        <v>27.88981994469825</v>
      </c>
      <c r="G268" s="62">
        <f t="shared" si="29"/>
        <v>0.42326329459736212</v>
      </c>
      <c r="H268" s="62">
        <f t="shared" si="30"/>
        <v>0.56373336380617478</v>
      </c>
      <c r="I268" s="62">
        <f t="shared" si="31"/>
        <v>5.5878156194035604</v>
      </c>
      <c r="J268" s="62">
        <f t="shared" si="32"/>
        <v>5.0274971392528442</v>
      </c>
      <c r="K268" s="62">
        <f t="shared" si="33"/>
        <v>1.2263305599990417</v>
      </c>
      <c r="L268">
        <f t="shared" si="34"/>
        <v>4.2451592527941102</v>
      </c>
    </row>
    <row r="269" spans="1:12" x14ac:dyDescent="0.25">
      <c r="A269" s="67" t="s">
        <v>325</v>
      </c>
      <c r="B269">
        <v>1.43994</v>
      </c>
      <c r="C269">
        <v>0</v>
      </c>
      <c r="D269" s="20">
        <f t="shared" si="28"/>
        <v>375.37143899999995</v>
      </c>
      <c r="E269" s="30">
        <f>_xll.ChannelArea($P$2:$P$68,$Q$2:$Q$68,D269)</f>
        <v>13.148509617185464</v>
      </c>
      <c r="F269" s="30">
        <f>_xll.WettedPerimeter($P$2:$P$68,$Q$2:$Q$68,D269)</f>
        <v>28.754613188699423</v>
      </c>
      <c r="G269" s="62">
        <f t="shared" si="29"/>
        <v>0.45726609260571915</v>
      </c>
      <c r="H269" s="62">
        <f t="shared" si="30"/>
        <v>0.59353454246559056</v>
      </c>
      <c r="I269" s="62">
        <f t="shared" si="31"/>
        <v>7.3019198135358359</v>
      </c>
      <c r="J269" s="62">
        <f t="shared" si="32"/>
        <v>7.0578197275088854</v>
      </c>
      <c r="K269" s="62">
        <f t="shared" si="33"/>
        <v>3.4724905599978229</v>
      </c>
      <c r="L269">
        <f t="shared" si="34"/>
        <v>6.4926741750969086</v>
      </c>
    </row>
    <row r="270" spans="1:12" x14ac:dyDescent="0.25">
      <c r="A270" s="67" t="s">
        <v>326</v>
      </c>
      <c r="B270">
        <v>1.39219</v>
      </c>
      <c r="C270">
        <v>0</v>
      </c>
      <c r="D270" s="20">
        <f t="shared" si="28"/>
        <v>375.323689</v>
      </c>
      <c r="E270" s="30">
        <f>_xll.ChannelArea($P$2:$P$68,$Q$2:$Q$68,D270)</f>
        <v>11.804737075520201</v>
      </c>
      <c r="F270" s="30">
        <f>_xll.WettedPerimeter($P$2:$P$68,$Q$2:$Q$68,D270)</f>
        <v>27.88981994469825</v>
      </c>
      <c r="G270" s="62">
        <f t="shared" si="29"/>
        <v>0.42326329459736212</v>
      </c>
      <c r="H270" s="62">
        <f t="shared" si="30"/>
        <v>0.56373336380617478</v>
      </c>
      <c r="I270" s="62">
        <f t="shared" si="31"/>
        <v>5.5878156194035604</v>
      </c>
      <c r="J270" s="62">
        <f t="shared" si="32"/>
        <v>5.0274971392528442</v>
      </c>
      <c r="K270" s="62">
        <f t="shared" si="33"/>
        <v>1.2263305599990417</v>
      </c>
      <c r="L270">
        <f t="shared" si="34"/>
        <v>4.2451592527941102</v>
      </c>
    </row>
    <row r="271" spans="1:12" x14ac:dyDescent="0.25">
      <c r="A271" s="67" t="s">
        <v>327</v>
      </c>
      <c r="B271">
        <v>1.43994</v>
      </c>
      <c r="C271">
        <v>0</v>
      </c>
      <c r="D271" s="20">
        <f t="shared" si="28"/>
        <v>375.37143899999995</v>
      </c>
      <c r="E271" s="30">
        <f>_xll.ChannelArea($P$2:$P$68,$Q$2:$Q$68,D271)</f>
        <v>13.148509617185464</v>
      </c>
      <c r="F271" s="30">
        <f>_xll.WettedPerimeter($P$2:$P$68,$Q$2:$Q$68,D271)</f>
        <v>28.754613188699423</v>
      </c>
      <c r="G271" s="62">
        <f t="shared" si="29"/>
        <v>0.45726609260571915</v>
      </c>
      <c r="H271" s="62">
        <f t="shared" si="30"/>
        <v>0.59353454246559056</v>
      </c>
      <c r="I271" s="62">
        <f t="shared" si="31"/>
        <v>7.3019198135358359</v>
      </c>
      <c r="J271" s="62">
        <f t="shared" si="32"/>
        <v>7.0578197275088854</v>
      </c>
      <c r="K271" s="62">
        <f t="shared" si="33"/>
        <v>3.4724905599978229</v>
      </c>
      <c r="L271">
        <f t="shared" si="34"/>
        <v>6.4926741750969086</v>
      </c>
    </row>
    <row r="272" spans="1:12" x14ac:dyDescent="0.25">
      <c r="A272" s="67" t="s">
        <v>328</v>
      </c>
      <c r="B272">
        <v>1.4160649999999999</v>
      </c>
      <c r="C272">
        <v>0</v>
      </c>
      <c r="D272" s="20">
        <f t="shared" si="28"/>
        <v>375.34756399999998</v>
      </c>
      <c r="E272" s="30">
        <f>_xll.ChannelArea($P$2:$P$68,$Q$2:$Q$68,D272)</f>
        <v>12.47158820833201</v>
      </c>
      <c r="F272" s="30">
        <f>_xll.WettedPerimeter($P$2:$P$68,$Q$2:$Q$68,D272)</f>
        <v>28.322216566698835</v>
      </c>
      <c r="G272" s="62">
        <f t="shared" si="29"/>
        <v>0.44034647425851764</v>
      </c>
      <c r="H272" s="62">
        <f t="shared" si="30"/>
        <v>0.57880154574326681</v>
      </c>
      <c r="I272" s="62">
        <f t="shared" si="31"/>
        <v>6.4545073080612205</v>
      </c>
      <c r="J272" s="62">
        <f t="shared" si="32"/>
        <v>6.067144480063984</v>
      </c>
      <c r="K272" s="62">
        <f t="shared" si="33"/>
        <v>2.3494105600002513</v>
      </c>
      <c r="L272">
        <f t="shared" si="34"/>
        <v>5.3689524537767284</v>
      </c>
    </row>
    <row r="273" spans="1:12" x14ac:dyDescent="0.25">
      <c r="A273" s="67" t="s">
        <v>329</v>
      </c>
      <c r="B273">
        <v>1.4638150000000001</v>
      </c>
      <c r="C273">
        <v>0</v>
      </c>
      <c r="D273" s="20">
        <f t="shared" si="28"/>
        <v>375.39531399999998</v>
      </c>
      <c r="E273" s="30">
        <f>_xll.ChannelArea($P$2:$P$68,$Q$2:$Q$68,D273)</f>
        <v>13.835501302082211</v>
      </c>
      <c r="F273" s="30">
        <f>_xll.WettedPerimeter($P$2:$P$68,$Q$2:$Q$68,D273)</f>
        <v>29.187009810701035</v>
      </c>
      <c r="G273" s="62">
        <f t="shared" si="29"/>
        <v>0.47402941897150441</v>
      </c>
      <c r="H273" s="62">
        <f t="shared" si="30"/>
        <v>0.60795326753221623</v>
      </c>
      <c r="I273" s="62">
        <f t="shared" si="31"/>
        <v>8.1312560419180109</v>
      </c>
      <c r="J273" s="62">
        <f t="shared" si="32"/>
        <v>8.0038343098738274</v>
      </c>
      <c r="K273" s="62">
        <f t="shared" si="33"/>
        <v>4.5955705599990324</v>
      </c>
      <c r="L273">
        <f t="shared" si="34"/>
        <v>7.6163244258787017</v>
      </c>
    </row>
    <row r="274" spans="1:12" x14ac:dyDescent="0.25">
      <c r="A274" s="67" t="s">
        <v>330</v>
      </c>
      <c r="B274">
        <v>1.3683149999999999</v>
      </c>
      <c r="C274">
        <v>0</v>
      </c>
      <c r="D274" s="20">
        <f t="shared" si="28"/>
        <v>375.29981399999997</v>
      </c>
      <c r="E274" s="30">
        <f>_xll.ChannelArea($P$2:$P$68,$Q$2:$Q$68,D274)</f>
        <v>11.147956218748488</v>
      </c>
      <c r="F274" s="30">
        <f>_xll.WettedPerimeter($P$2:$P$68,$Q$2:$Q$68,D274)</f>
        <v>27.457423322696634</v>
      </c>
      <c r="G274" s="62">
        <f t="shared" si="29"/>
        <v>0.40600882638297142</v>
      </c>
      <c r="H274" s="62">
        <f t="shared" si="30"/>
        <v>0.54830682275904385</v>
      </c>
      <c r="I274" s="62">
        <f t="shared" si="31"/>
        <v>4.7005118314546834</v>
      </c>
      <c r="J274" s="62">
        <f t="shared" si="32"/>
        <v>3.9339300617536139</v>
      </c>
      <c r="K274" s="62">
        <f t="shared" si="33"/>
        <v>0.10325055999783217</v>
      </c>
      <c r="L274">
        <f t="shared" si="34"/>
        <v>3.1212945630977629</v>
      </c>
    </row>
    <row r="275" spans="1:12" x14ac:dyDescent="0.25">
      <c r="A275" s="67" t="s">
        <v>331</v>
      </c>
      <c r="B275">
        <v>1.43994</v>
      </c>
      <c r="C275">
        <v>0</v>
      </c>
      <c r="D275" s="20">
        <f t="shared" si="28"/>
        <v>375.37143899999995</v>
      </c>
      <c r="E275" s="30">
        <f>_xll.ChannelArea($P$2:$P$68,$Q$2:$Q$68,D275)</f>
        <v>13.148509617185464</v>
      </c>
      <c r="F275" s="30">
        <f>_xll.WettedPerimeter($P$2:$P$68,$Q$2:$Q$68,D275)</f>
        <v>28.754613188699423</v>
      </c>
      <c r="G275" s="62">
        <f t="shared" si="29"/>
        <v>0.45726609260571915</v>
      </c>
      <c r="H275" s="62">
        <f t="shared" si="30"/>
        <v>0.59353454246559056</v>
      </c>
      <c r="I275" s="62">
        <f t="shared" si="31"/>
        <v>7.3019198135358359</v>
      </c>
      <c r="J275" s="62">
        <f t="shared" si="32"/>
        <v>7.0578197275088854</v>
      </c>
      <c r="K275" s="62">
        <f t="shared" si="33"/>
        <v>3.4724905599978229</v>
      </c>
      <c r="L275">
        <f t="shared" si="34"/>
        <v>6.4926741750969086</v>
      </c>
    </row>
    <row r="276" spans="1:12" x14ac:dyDescent="0.25">
      <c r="A276" s="67" t="s">
        <v>332</v>
      </c>
      <c r="B276">
        <v>1.4638150000000001</v>
      </c>
      <c r="C276">
        <v>0</v>
      </c>
      <c r="D276" s="20">
        <f t="shared" si="28"/>
        <v>375.39531399999998</v>
      </c>
      <c r="E276" s="30">
        <f>_xll.ChannelArea($P$2:$P$68,$Q$2:$Q$68,D276)</f>
        <v>13.835501302082211</v>
      </c>
      <c r="F276" s="30">
        <f>_xll.WettedPerimeter($P$2:$P$68,$Q$2:$Q$68,D276)</f>
        <v>29.187009810701035</v>
      </c>
      <c r="G276" s="62">
        <f t="shared" si="29"/>
        <v>0.47402941897150441</v>
      </c>
      <c r="H276" s="62">
        <f t="shared" si="30"/>
        <v>0.60795326753221623</v>
      </c>
      <c r="I276" s="62">
        <f t="shared" si="31"/>
        <v>8.1312560419180109</v>
      </c>
      <c r="J276" s="62">
        <f t="shared" si="32"/>
        <v>8.0038343098738274</v>
      </c>
      <c r="K276" s="62">
        <f t="shared" si="33"/>
        <v>4.5955705599990324</v>
      </c>
      <c r="L276">
        <f t="shared" si="34"/>
        <v>7.6163244258787017</v>
      </c>
    </row>
    <row r="277" spans="1:12" x14ac:dyDescent="0.25">
      <c r="A277" s="67" t="s">
        <v>333</v>
      </c>
      <c r="B277">
        <v>1.48769</v>
      </c>
      <c r="C277">
        <v>0</v>
      </c>
      <c r="D277" s="20">
        <f t="shared" si="28"/>
        <v>375.41918899999996</v>
      </c>
      <c r="E277" s="30">
        <f>_xll.ChannelArea($P$2:$P$68,$Q$2:$Q$68,D277)</f>
        <v>14.532086667966897</v>
      </c>
      <c r="F277" s="30">
        <f>_xll.WettedPerimeter($P$2:$P$68,$Q$2:$Q$68,D277)</f>
        <v>29.556536292095231</v>
      </c>
      <c r="G277" s="62">
        <f t="shared" si="29"/>
        <v>0.49167082787888922</v>
      </c>
      <c r="H277" s="62">
        <f t="shared" si="30"/>
        <v>0.62294488972382922</v>
      </c>
      <c r="I277" s="62">
        <f t="shared" si="31"/>
        <v>8.9935441671352088</v>
      </c>
      <c r="J277" s="62">
        <f t="shared" si="32"/>
        <v>8.9639365254740078</v>
      </c>
      <c r="K277" s="62">
        <f t="shared" si="33"/>
        <v>5.718650559996604</v>
      </c>
      <c r="L277">
        <f t="shared" si="34"/>
        <v>8.739903215187951</v>
      </c>
    </row>
    <row r="278" spans="1:12" x14ac:dyDescent="0.25">
      <c r="A278" s="67" t="s">
        <v>334</v>
      </c>
      <c r="B278">
        <v>1.4638150000000001</v>
      </c>
      <c r="C278">
        <v>0</v>
      </c>
      <c r="D278" s="20">
        <f t="shared" si="28"/>
        <v>375.39531399999998</v>
      </c>
      <c r="E278" s="30">
        <f>_xll.ChannelArea($P$2:$P$68,$Q$2:$Q$68,D278)</f>
        <v>13.835501302082211</v>
      </c>
      <c r="F278" s="30">
        <f>_xll.WettedPerimeter($P$2:$P$68,$Q$2:$Q$68,D278)</f>
        <v>29.187009810701035</v>
      </c>
      <c r="G278" s="62">
        <f t="shared" si="29"/>
        <v>0.47402941897150441</v>
      </c>
      <c r="H278" s="62">
        <f t="shared" si="30"/>
        <v>0.60795326753221623</v>
      </c>
      <c r="I278" s="62">
        <f t="shared" si="31"/>
        <v>8.1312560419180109</v>
      </c>
      <c r="J278" s="62">
        <f t="shared" si="32"/>
        <v>8.0038343098738274</v>
      </c>
      <c r="K278" s="62">
        <f t="shared" si="33"/>
        <v>4.5955705599990324</v>
      </c>
      <c r="L278">
        <f t="shared" si="34"/>
        <v>7.6163244258787017</v>
      </c>
    </row>
    <row r="279" spans="1:12" x14ac:dyDescent="0.25">
      <c r="A279" s="67" t="s">
        <v>335</v>
      </c>
      <c r="B279">
        <v>1.43994</v>
      </c>
      <c r="C279">
        <v>0</v>
      </c>
      <c r="D279" s="20">
        <f t="shared" si="28"/>
        <v>375.37143899999995</v>
      </c>
      <c r="E279" s="30">
        <f>_xll.ChannelArea($P$2:$P$68,$Q$2:$Q$68,D279)</f>
        <v>13.148509617185464</v>
      </c>
      <c r="F279" s="30">
        <f>_xll.WettedPerimeter($P$2:$P$68,$Q$2:$Q$68,D279)</f>
        <v>28.754613188699423</v>
      </c>
      <c r="G279" s="62">
        <f t="shared" si="29"/>
        <v>0.45726609260571915</v>
      </c>
      <c r="H279" s="62">
        <f t="shared" si="30"/>
        <v>0.59353454246559056</v>
      </c>
      <c r="I279" s="62">
        <f t="shared" si="31"/>
        <v>7.3019198135358359</v>
      </c>
      <c r="J279" s="62">
        <f t="shared" si="32"/>
        <v>7.0578197275088854</v>
      </c>
      <c r="K279" s="62">
        <f t="shared" si="33"/>
        <v>3.4724905599978229</v>
      </c>
      <c r="L279">
        <f t="shared" si="34"/>
        <v>6.4926741750969086</v>
      </c>
    </row>
    <row r="280" spans="1:12" x14ac:dyDescent="0.25">
      <c r="A280" s="67" t="s">
        <v>336</v>
      </c>
      <c r="B280">
        <v>1.43994</v>
      </c>
      <c r="C280">
        <v>0</v>
      </c>
      <c r="D280" s="20">
        <f t="shared" si="28"/>
        <v>375.37143899999995</v>
      </c>
      <c r="E280" s="30">
        <f>_xll.ChannelArea($P$2:$P$68,$Q$2:$Q$68,D280)</f>
        <v>13.148509617185464</v>
      </c>
      <c r="F280" s="30">
        <f>_xll.WettedPerimeter($P$2:$P$68,$Q$2:$Q$68,D280)</f>
        <v>28.754613188699423</v>
      </c>
      <c r="G280" s="62">
        <f t="shared" si="29"/>
        <v>0.45726609260571915</v>
      </c>
      <c r="H280" s="62">
        <f t="shared" si="30"/>
        <v>0.59353454246559056</v>
      </c>
      <c r="I280" s="62">
        <f t="shared" si="31"/>
        <v>7.3019198135358359</v>
      </c>
      <c r="J280" s="62">
        <f t="shared" si="32"/>
        <v>7.0578197275088854</v>
      </c>
      <c r="K280" s="62">
        <f t="shared" si="33"/>
        <v>3.4724905599978229</v>
      </c>
      <c r="L280">
        <f t="shared" si="34"/>
        <v>6.4926741750969086</v>
      </c>
    </row>
    <row r="281" spans="1:12" x14ac:dyDescent="0.25">
      <c r="A281" s="67" t="s">
        <v>337</v>
      </c>
      <c r="B281">
        <v>1.4160649999999999</v>
      </c>
      <c r="C281">
        <v>0</v>
      </c>
      <c r="D281" s="20">
        <f t="shared" si="28"/>
        <v>375.34756399999998</v>
      </c>
      <c r="E281" s="30">
        <f>_xll.ChannelArea($P$2:$P$68,$Q$2:$Q$68,D281)</f>
        <v>12.47158820833201</v>
      </c>
      <c r="F281" s="30">
        <f>_xll.WettedPerimeter($P$2:$P$68,$Q$2:$Q$68,D281)</f>
        <v>28.322216566698835</v>
      </c>
      <c r="G281" s="62">
        <f t="shared" si="29"/>
        <v>0.44034647425851764</v>
      </c>
      <c r="H281" s="62">
        <f t="shared" si="30"/>
        <v>0.57880154574326681</v>
      </c>
      <c r="I281" s="62">
        <f t="shared" si="31"/>
        <v>6.4545073080612205</v>
      </c>
      <c r="J281" s="62">
        <f t="shared" si="32"/>
        <v>6.067144480063984</v>
      </c>
      <c r="K281" s="62">
        <f t="shared" si="33"/>
        <v>2.3494105600002513</v>
      </c>
      <c r="L281">
        <f t="shared" si="34"/>
        <v>5.3689524537767284</v>
      </c>
    </row>
    <row r="282" spans="1:12" x14ac:dyDescent="0.25">
      <c r="A282" s="67" t="s">
        <v>338</v>
      </c>
      <c r="B282">
        <v>1.511565</v>
      </c>
      <c r="C282">
        <v>0</v>
      </c>
      <c r="D282" s="20">
        <f t="shared" si="28"/>
        <v>375.44306399999999</v>
      </c>
      <c r="E282" s="30">
        <f>_xll.ChannelArea($P$2:$P$68,$Q$2:$Q$68,D282)</f>
        <v>15.236526749999086</v>
      </c>
      <c r="F282" s="30">
        <f>_xll.WettedPerimeter($P$2:$P$68,$Q$2:$Q$68,D282)</f>
        <v>29.889691617767316</v>
      </c>
      <c r="G282" s="62">
        <f t="shared" si="29"/>
        <v>0.50975857980890127</v>
      </c>
      <c r="H282" s="62">
        <f t="shared" si="30"/>
        <v>0.63813078434473269</v>
      </c>
      <c r="I282" s="62">
        <f t="shared" si="31"/>
        <v>9.8670064539403377</v>
      </c>
      <c r="J282" s="62">
        <f t="shared" si="32"/>
        <v>9.9132064386053287</v>
      </c>
      <c r="K282" s="62">
        <f t="shared" si="33"/>
        <v>6.8417305599978135</v>
      </c>
      <c r="L282">
        <f t="shared" si="34"/>
        <v>9.8634105521487072</v>
      </c>
    </row>
    <row r="283" spans="1:12" x14ac:dyDescent="0.25">
      <c r="A283" s="67" t="s">
        <v>339</v>
      </c>
      <c r="B283">
        <v>1.511565</v>
      </c>
      <c r="C283">
        <v>0</v>
      </c>
      <c r="D283" s="20">
        <f t="shared" si="28"/>
        <v>375.44306399999999</v>
      </c>
      <c r="E283" s="30">
        <f>_xll.ChannelArea($P$2:$P$68,$Q$2:$Q$68,D283)</f>
        <v>15.236526749999086</v>
      </c>
      <c r="F283" s="30">
        <f>_xll.WettedPerimeter($P$2:$P$68,$Q$2:$Q$68,D283)</f>
        <v>29.889691617767316</v>
      </c>
      <c r="G283" s="62">
        <f t="shared" si="29"/>
        <v>0.50975857980890127</v>
      </c>
      <c r="H283" s="62">
        <f t="shared" si="30"/>
        <v>0.63813078434473269</v>
      </c>
      <c r="I283" s="62">
        <f t="shared" si="31"/>
        <v>9.8670064539403377</v>
      </c>
      <c r="J283" s="62">
        <f t="shared" si="32"/>
        <v>9.9132064386053287</v>
      </c>
      <c r="K283" s="62">
        <f t="shared" si="33"/>
        <v>6.8417305599978135</v>
      </c>
      <c r="L283">
        <f t="shared" si="34"/>
        <v>9.8634105521487072</v>
      </c>
    </row>
    <row r="284" spans="1:12" x14ac:dyDescent="0.25">
      <c r="A284" s="67" t="s">
        <v>340</v>
      </c>
      <c r="B284">
        <v>1.48769</v>
      </c>
      <c r="C284">
        <v>0</v>
      </c>
      <c r="D284" s="20">
        <f t="shared" si="28"/>
        <v>375.41918899999996</v>
      </c>
      <c r="E284" s="30">
        <f>_xll.ChannelArea($P$2:$P$68,$Q$2:$Q$68,D284)</f>
        <v>14.532086667966897</v>
      </c>
      <c r="F284" s="30">
        <f>_xll.WettedPerimeter($P$2:$P$68,$Q$2:$Q$68,D284)</f>
        <v>29.556536292095231</v>
      </c>
      <c r="G284" s="62">
        <f t="shared" si="29"/>
        <v>0.49167082787888922</v>
      </c>
      <c r="H284" s="62">
        <f t="shared" si="30"/>
        <v>0.62294488972382922</v>
      </c>
      <c r="I284" s="62">
        <f t="shared" si="31"/>
        <v>8.9935441671352088</v>
      </c>
      <c r="J284" s="62">
        <f t="shared" si="32"/>
        <v>8.9639365254740078</v>
      </c>
      <c r="K284" s="62">
        <f t="shared" si="33"/>
        <v>5.718650559996604</v>
      </c>
      <c r="L284">
        <f t="shared" si="34"/>
        <v>8.739903215187951</v>
      </c>
    </row>
    <row r="285" spans="1:12" x14ac:dyDescent="0.25">
      <c r="A285" s="67" t="s">
        <v>341</v>
      </c>
      <c r="B285">
        <v>1.4638150000000001</v>
      </c>
      <c r="C285">
        <v>0</v>
      </c>
      <c r="D285" s="20">
        <f t="shared" si="28"/>
        <v>375.39531399999998</v>
      </c>
      <c r="E285" s="30">
        <f>_xll.ChannelArea($P$2:$P$68,$Q$2:$Q$68,D285)</f>
        <v>13.835501302082211</v>
      </c>
      <c r="F285" s="30">
        <f>_xll.WettedPerimeter($P$2:$P$68,$Q$2:$Q$68,D285)</f>
        <v>29.187009810701035</v>
      </c>
      <c r="G285" s="62">
        <f t="shared" si="29"/>
        <v>0.47402941897150441</v>
      </c>
      <c r="H285" s="62">
        <f t="shared" si="30"/>
        <v>0.60795326753221623</v>
      </c>
      <c r="I285" s="62">
        <f t="shared" si="31"/>
        <v>8.1312560419180109</v>
      </c>
      <c r="J285" s="62">
        <f t="shared" si="32"/>
        <v>8.0038343098738274</v>
      </c>
      <c r="K285" s="62">
        <f t="shared" si="33"/>
        <v>4.5955705599990324</v>
      </c>
      <c r="L285">
        <f t="shared" si="34"/>
        <v>7.6163244258787017</v>
      </c>
    </row>
    <row r="286" spans="1:12" x14ac:dyDescent="0.25">
      <c r="A286" s="67" t="s">
        <v>342</v>
      </c>
      <c r="B286">
        <v>1.43994</v>
      </c>
      <c r="C286">
        <v>0</v>
      </c>
      <c r="D286" s="20">
        <f t="shared" si="28"/>
        <v>375.37143899999995</v>
      </c>
      <c r="E286" s="30">
        <f>_xll.ChannelArea($P$2:$P$68,$Q$2:$Q$68,D286)</f>
        <v>13.148509617185464</v>
      </c>
      <c r="F286" s="30">
        <f>_xll.WettedPerimeter($P$2:$P$68,$Q$2:$Q$68,D286)</f>
        <v>28.754613188699423</v>
      </c>
      <c r="G286" s="62">
        <f t="shared" si="29"/>
        <v>0.45726609260571915</v>
      </c>
      <c r="H286" s="62">
        <f t="shared" si="30"/>
        <v>0.59353454246559056</v>
      </c>
      <c r="I286" s="62">
        <f t="shared" si="31"/>
        <v>7.3019198135358359</v>
      </c>
      <c r="J286" s="62">
        <f t="shared" si="32"/>
        <v>7.0578197275088854</v>
      </c>
      <c r="K286" s="62">
        <f t="shared" si="33"/>
        <v>3.4724905599978229</v>
      </c>
      <c r="L286">
        <f t="shared" si="34"/>
        <v>6.4926741750969086</v>
      </c>
    </row>
    <row r="287" spans="1:12" x14ac:dyDescent="0.25">
      <c r="A287" s="67" t="s">
        <v>343</v>
      </c>
      <c r="B287">
        <v>1.43994</v>
      </c>
      <c r="C287">
        <v>0</v>
      </c>
      <c r="D287" s="20">
        <f t="shared" si="28"/>
        <v>375.37143899999995</v>
      </c>
      <c r="E287" s="30">
        <f>_xll.ChannelArea($P$2:$P$68,$Q$2:$Q$68,D287)</f>
        <v>13.148509617185464</v>
      </c>
      <c r="F287" s="30">
        <f>_xll.WettedPerimeter($P$2:$P$68,$Q$2:$Q$68,D287)</f>
        <v>28.754613188699423</v>
      </c>
      <c r="G287" s="62">
        <f t="shared" si="29"/>
        <v>0.45726609260571915</v>
      </c>
      <c r="H287" s="62">
        <f t="shared" si="30"/>
        <v>0.59353454246559056</v>
      </c>
      <c r="I287" s="62">
        <f t="shared" si="31"/>
        <v>7.3019198135358359</v>
      </c>
      <c r="J287" s="62">
        <f t="shared" si="32"/>
        <v>7.0578197275088854</v>
      </c>
      <c r="K287" s="62">
        <f t="shared" si="33"/>
        <v>3.4724905599978229</v>
      </c>
      <c r="L287">
        <f t="shared" si="34"/>
        <v>6.4926741750969086</v>
      </c>
    </row>
    <row r="288" spans="1:12" x14ac:dyDescent="0.25">
      <c r="A288" s="67" t="s">
        <v>344</v>
      </c>
      <c r="B288">
        <v>1.4160649999999999</v>
      </c>
      <c r="C288">
        <v>0</v>
      </c>
      <c r="D288" s="20">
        <f t="shared" si="28"/>
        <v>375.34756399999998</v>
      </c>
      <c r="E288" s="30">
        <f>_xll.ChannelArea($P$2:$P$68,$Q$2:$Q$68,D288)</f>
        <v>12.47158820833201</v>
      </c>
      <c r="F288" s="30">
        <f>_xll.WettedPerimeter($P$2:$P$68,$Q$2:$Q$68,D288)</f>
        <v>28.322216566698835</v>
      </c>
      <c r="G288" s="62">
        <f t="shared" si="29"/>
        <v>0.44034647425851764</v>
      </c>
      <c r="H288" s="62">
        <f t="shared" si="30"/>
        <v>0.57880154574326681</v>
      </c>
      <c r="I288" s="62">
        <f t="shared" si="31"/>
        <v>6.4545073080612205</v>
      </c>
      <c r="J288" s="62">
        <f t="shared" si="32"/>
        <v>6.067144480063984</v>
      </c>
      <c r="K288" s="62">
        <f t="shared" si="33"/>
        <v>2.3494105600002513</v>
      </c>
      <c r="L288">
        <f t="shared" si="34"/>
        <v>5.3689524537767284</v>
      </c>
    </row>
    <row r="289" spans="1:12" x14ac:dyDescent="0.25">
      <c r="A289" s="67" t="s">
        <v>345</v>
      </c>
      <c r="B289">
        <v>1.43994</v>
      </c>
      <c r="C289">
        <v>0</v>
      </c>
      <c r="D289" s="20">
        <f t="shared" si="28"/>
        <v>375.37143899999995</v>
      </c>
      <c r="E289" s="30">
        <f>_xll.ChannelArea($P$2:$P$68,$Q$2:$Q$68,D289)</f>
        <v>13.148509617185464</v>
      </c>
      <c r="F289" s="30">
        <f>_xll.WettedPerimeter($P$2:$P$68,$Q$2:$Q$68,D289)</f>
        <v>28.754613188699423</v>
      </c>
      <c r="G289" s="62">
        <f t="shared" si="29"/>
        <v>0.45726609260571915</v>
      </c>
      <c r="H289" s="62">
        <f t="shared" si="30"/>
        <v>0.59353454246559056</v>
      </c>
      <c r="I289" s="62">
        <f t="shared" si="31"/>
        <v>7.3019198135358359</v>
      </c>
      <c r="J289" s="62">
        <f t="shared" si="32"/>
        <v>7.0578197275088854</v>
      </c>
      <c r="K289" s="62">
        <f t="shared" si="33"/>
        <v>3.4724905599978229</v>
      </c>
      <c r="L289">
        <f t="shared" si="34"/>
        <v>6.4926741750969086</v>
      </c>
    </row>
    <row r="290" spans="1:12" x14ac:dyDescent="0.25">
      <c r="A290" s="67" t="s">
        <v>346</v>
      </c>
      <c r="B290">
        <v>1.4638150000000001</v>
      </c>
      <c r="C290">
        <v>0</v>
      </c>
      <c r="D290" s="20">
        <f t="shared" si="28"/>
        <v>375.39531399999998</v>
      </c>
      <c r="E290" s="30">
        <f>_xll.ChannelArea($P$2:$P$68,$Q$2:$Q$68,D290)</f>
        <v>13.835501302082211</v>
      </c>
      <c r="F290" s="30">
        <f>_xll.WettedPerimeter($P$2:$P$68,$Q$2:$Q$68,D290)</f>
        <v>29.187009810701035</v>
      </c>
      <c r="G290" s="62">
        <f t="shared" si="29"/>
        <v>0.47402941897150441</v>
      </c>
      <c r="H290" s="62">
        <f t="shared" si="30"/>
        <v>0.60795326753221623</v>
      </c>
      <c r="I290" s="62">
        <f t="shared" si="31"/>
        <v>8.1312560419180109</v>
      </c>
      <c r="J290" s="62">
        <f t="shared" si="32"/>
        <v>8.0038343098738274</v>
      </c>
      <c r="K290" s="62">
        <f t="shared" si="33"/>
        <v>4.5955705599990324</v>
      </c>
      <c r="L290">
        <f t="shared" si="34"/>
        <v>7.6163244258787017</v>
      </c>
    </row>
    <row r="291" spans="1:12" x14ac:dyDescent="0.25">
      <c r="A291" s="67" t="s">
        <v>347</v>
      </c>
      <c r="B291">
        <v>1.39219</v>
      </c>
      <c r="C291">
        <v>0</v>
      </c>
      <c r="D291" s="20">
        <f t="shared" si="28"/>
        <v>375.323689</v>
      </c>
      <c r="E291" s="30">
        <f>_xll.ChannelArea($P$2:$P$68,$Q$2:$Q$68,D291)</f>
        <v>11.804737075520201</v>
      </c>
      <c r="F291" s="30">
        <f>_xll.WettedPerimeter($P$2:$P$68,$Q$2:$Q$68,D291)</f>
        <v>27.88981994469825</v>
      </c>
      <c r="G291" s="62">
        <f t="shared" si="29"/>
        <v>0.42326329459736212</v>
      </c>
      <c r="H291" s="62">
        <f t="shared" si="30"/>
        <v>0.56373336380617478</v>
      </c>
      <c r="I291" s="62">
        <f t="shared" si="31"/>
        <v>5.5878156194035604</v>
      </c>
      <c r="J291" s="62">
        <f t="shared" si="32"/>
        <v>5.0274971392528442</v>
      </c>
      <c r="K291" s="62">
        <f t="shared" si="33"/>
        <v>1.2263305599990417</v>
      </c>
      <c r="L291">
        <f t="shared" si="34"/>
        <v>4.2451592527941102</v>
      </c>
    </row>
    <row r="292" spans="1:12" x14ac:dyDescent="0.25">
      <c r="A292" s="67" t="s">
        <v>348</v>
      </c>
      <c r="B292">
        <v>1.4160649999999999</v>
      </c>
      <c r="C292">
        <v>0</v>
      </c>
      <c r="D292" s="20">
        <f t="shared" si="28"/>
        <v>375.34756399999998</v>
      </c>
      <c r="E292" s="30">
        <f>_xll.ChannelArea($P$2:$P$68,$Q$2:$Q$68,D292)</f>
        <v>12.47158820833201</v>
      </c>
      <c r="F292" s="30">
        <f>_xll.WettedPerimeter($P$2:$P$68,$Q$2:$Q$68,D292)</f>
        <v>28.322216566698835</v>
      </c>
      <c r="G292" s="62">
        <f t="shared" si="29"/>
        <v>0.44034647425851764</v>
      </c>
      <c r="H292" s="62">
        <f t="shared" si="30"/>
        <v>0.57880154574326681</v>
      </c>
      <c r="I292" s="62">
        <f t="shared" si="31"/>
        <v>6.4545073080612205</v>
      </c>
      <c r="J292" s="62">
        <f t="shared" si="32"/>
        <v>6.067144480063984</v>
      </c>
      <c r="K292" s="62">
        <f t="shared" si="33"/>
        <v>2.3494105600002513</v>
      </c>
      <c r="L292">
        <f t="shared" si="34"/>
        <v>5.3689524537767284</v>
      </c>
    </row>
    <row r="293" spans="1:12" x14ac:dyDescent="0.25">
      <c r="A293" s="67" t="s">
        <v>349</v>
      </c>
      <c r="B293">
        <v>1.39219</v>
      </c>
      <c r="C293">
        <v>0</v>
      </c>
      <c r="D293" s="20">
        <f t="shared" si="28"/>
        <v>375.323689</v>
      </c>
      <c r="E293" s="30">
        <f>_xll.ChannelArea($P$2:$P$68,$Q$2:$Q$68,D293)</f>
        <v>11.804737075520201</v>
      </c>
      <c r="F293" s="30">
        <f>_xll.WettedPerimeter($P$2:$P$68,$Q$2:$Q$68,D293)</f>
        <v>27.88981994469825</v>
      </c>
      <c r="G293" s="62">
        <f t="shared" si="29"/>
        <v>0.42326329459736212</v>
      </c>
      <c r="H293" s="62">
        <f t="shared" si="30"/>
        <v>0.56373336380617478</v>
      </c>
      <c r="I293" s="62">
        <f t="shared" si="31"/>
        <v>5.5878156194035604</v>
      </c>
      <c r="J293" s="62">
        <f t="shared" si="32"/>
        <v>5.0274971392528442</v>
      </c>
      <c r="K293" s="62">
        <f t="shared" si="33"/>
        <v>1.2263305599990417</v>
      </c>
      <c r="L293">
        <f t="shared" si="34"/>
        <v>4.2451592527941102</v>
      </c>
    </row>
    <row r="294" spans="1:12" x14ac:dyDescent="0.25">
      <c r="A294" s="67" t="s">
        <v>350</v>
      </c>
      <c r="B294">
        <v>1.43994</v>
      </c>
      <c r="C294">
        <v>0</v>
      </c>
      <c r="D294" s="20">
        <f t="shared" si="28"/>
        <v>375.37143899999995</v>
      </c>
      <c r="E294" s="30">
        <f>_xll.ChannelArea($P$2:$P$68,$Q$2:$Q$68,D294)</f>
        <v>13.148509617185464</v>
      </c>
      <c r="F294" s="30">
        <f>_xll.WettedPerimeter($P$2:$P$68,$Q$2:$Q$68,D294)</f>
        <v>28.754613188699423</v>
      </c>
      <c r="G294" s="62">
        <f t="shared" si="29"/>
        <v>0.45726609260571915</v>
      </c>
      <c r="H294" s="62">
        <f t="shared" si="30"/>
        <v>0.59353454246559056</v>
      </c>
      <c r="I294" s="62">
        <f t="shared" si="31"/>
        <v>7.3019198135358359</v>
      </c>
      <c r="J294" s="62">
        <f t="shared" si="32"/>
        <v>7.0578197275088854</v>
      </c>
      <c r="K294" s="62">
        <f t="shared" si="33"/>
        <v>3.4724905599978229</v>
      </c>
      <c r="L294">
        <f t="shared" si="34"/>
        <v>6.4926741750969086</v>
      </c>
    </row>
    <row r="295" spans="1:12" x14ac:dyDescent="0.25">
      <c r="A295" s="67" t="s">
        <v>351</v>
      </c>
      <c r="B295">
        <v>1.39219</v>
      </c>
      <c r="C295">
        <v>0</v>
      </c>
      <c r="D295" s="20">
        <f t="shared" si="28"/>
        <v>375.323689</v>
      </c>
      <c r="E295" s="30">
        <f>_xll.ChannelArea($P$2:$P$68,$Q$2:$Q$68,D295)</f>
        <v>11.804737075520201</v>
      </c>
      <c r="F295" s="30">
        <f>_xll.WettedPerimeter($P$2:$P$68,$Q$2:$Q$68,D295)</f>
        <v>27.88981994469825</v>
      </c>
      <c r="G295" s="62">
        <f t="shared" si="29"/>
        <v>0.42326329459736212</v>
      </c>
      <c r="H295" s="62">
        <f t="shared" si="30"/>
        <v>0.56373336380617478</v>
      </c>
      <c r="I295" s="62">
        <f t="shared" si="31"/>
        <v>5.5878156194035604</v>
      </c>
      <c r="J295" s="62">
        <f t="shared" si="32"/>
        <v>5.0274971392528442</v>
      </c>
      <c r="K295" s="62">
        <f t="shared" si="33"/>
        <v>1.2263305599990417</v>
      </c>
      <c r="L295">
        <f t="shared" si="34"/>
        <v>4.2451592527941102</v>
      </c>
    </row>
    <row r="296" spans="1:12" x14ac:dyDescent="0.25">
      <c r="A296" s="67" t="s">
        <v>352</v>
      </c>
      <c r="B296">
        <v>1.4638150000000001</v>
      </c>
      <c r="C296">
        <v>0</v>
      </c>
      <c r="D296" s="20">
        <f t="shared" si="28"/>
        <v>375.39531399999998</v>
      </c>
      <c r="E296" s="30">
        <f>_xll.ChannelArea($P$2:$P$68,$Q$2:$Q$68,D296)</f>
        <v>13.835501302082211</v>
      </c>
      <c r="F296" s="30">
        <f>_xll.WettedPerimeter($P$2:$P$68,$Q$2:$Q$68,D296)</f>
        <v>29.187009810701035</v>
      </c>
      <c r="G296" s="62">
        <f t="shared" si="29"/>
        <v>0.47402941897150441</v>
      </c>
      <c r="H296" s="62">
        <f t="shared" si="30"/>
        <v>0.60795326753221623</v>
      </c>
      <c r="I296" s="62">
        <f t="shared" si="31"/>
        <v>8.1312560419180109</v>
      </c>
      <c r="J296" s="62">
        <f t="shared" si="32"/>
        <v>8.0038343098738274</v>
      </c>
      <c r="K296" s="62">
        <f t="shared" si="33"/>
        <v>4.5955705599990324</v>
      </c>
      <c r="L296">
        <f t="shared" si="34"/>
        <v>7.6163244258787017</v>
      </c>
    </row>
    <row r="297" spans="1:12" x14ac:dyDescent="0.25">
      <c r="A297" s="67" t="s">
        <v>353</v>
      </c>
      <c r="B297">
        <v>1.4638150000000001</v>
      </c>
      <c r="C297">
        <v>0</v>
      </c>
      <c r="D297" s="20">
        <f t="shared" si="28"/>
        <v>375.39531399999998</v>
      </c>
      <c r="E297" s="30">
        <f>_xll.ChannelArea($P$2:$P$68,$Q$2:$Q$68,D297)</f>
        <v>13.835501302082211</v>
      </c>
      <c r="F297" s="30">
        <f>_xll.WettedPerimeter($P$2:$P$68,$Q$2:$Q$68,D297)</f>
        <v>29.187009810701035</v>
      </c>
      <c r="G297" s="62">
        <f t="shared" si="29"/>
        <v>0.47402941897150441</v>
      </c>
      <c r="H297" s="62">
        <f t="shared" si="30"/>
        <v>0.60795326753221623</v>
      </c>
      <c r="I297" s="62">
        <f t="shared" si="31"/>
        <v>8.1312560419180109</v>
      </c>
      <c r="J297" s="62">
        <f t="shared" si="32"/>
        <v>8.0038343098738274</v>
      </c>
      <c r="K297" s="62">
        <f t="shared" si="33"/>
        <v>4.5955705599990324</v>
      </c>
      <c r="L297">
        <f t="shared" si="34"/>
        <v>7.6163244258787017</v>
      </c>
    </row>
    <row r="298" spans="1:12" x14ac:dyDescent="0.25">
      <c r="A298" s="67" t="s">
        <v>354</v>
      </c>
      <c r="B298">
        <v>1.39219</v>
      </c>
      <c r="C298">
        <v>0</v>
      </c>
      <c r="D298" s="20">
        <f t="shared" si="28"/>
        <v>375.323689</v>
      </c>
      <c r="E298" s="30">
        <f>_xll.ChannelArea($P$2:$P$68,$Q$2:$Q$68,D298)</f>
        <v>11.804737075520201</v>
      </c>
      <c r="F298" s="30">
        <f>_xll.WettedPerimeter($P$2:$P$68,$Q$2:$Q$68,D298)</f>
        <v>27.88981994469825</v>
      </c>
      <c r="G298" s="62">
        <f t="shared" si="29"/>
        <v>0.42326329459736212</v>
      </c>
      <c r="H298" s="62">
        <f t="shared" si="30"/>
        <v>0.56373336380617478</v>
      </c>
      <c r="I298" s="62">
        <f t="shared" si="31"/>
        <v>5.5878156194035604</v>
      </c>
      <c r="J298" s="62">
        <f t="shared" si="32"/>
        <v>5.0274971392528442</v>
      </c>
      <c r="K298" s="62">
        <f t="shared" si="33"/>
        <v>1.2263305599990417</v>
      </c>
      <c r="L298">
        <f t="shared" si="34"/>
        <v>4.2451592527941102</v>
      </c>
    </row>
    <row r="299" spans="1:12" x14ac:dyDescent="0.25">
      <c r="A299" s="67" t="s">
        <v>355</v>
      </c>
      <c r="B299">
        <v>1.4638150000000001</v>
      </c>
      <c r="C299">
        <v>0</v>
      </c>
      <c r="D299" s="20">
        <f t="shared" si="28"/>
        <v>375.39531399999998</v>
      </c>
      <c r="E299" s="30">
        <f>_xll.ChannelArea($P$2:$P$68,$Q$2:$Q$68,D299)</f>
        <v>13.835501302082211</v>
      </c>
      <c r="F299" s="30">
        <f>_xll.WettedPerimeter($P$2:$P$68,$Q$2:$Q$68,D299)</f>
        <v>29.187009810701035</v>
      </c>
      <c r="G299" s="62">
        <f t="shared" si="29"/>
        <v>0.47402941897150441</v>
      </c>
      <c r="H299" s="62">
        <f t="shared" si="30"/>
        <v>0.60795326753221623</v>
      </c>
      <c r="I299" s="62">
        <f t="shared" si="31"/>
        <v>8.1312560419180109</v>
      </c>
      <c r="J299" s="62">
        <f t="shared" si="32"/>
        <v>8.0038343098738274</v>
      </c>
      <c r="K299" s="62">
        <f t="shared" si="33"/>
        <v>4.5955705599990324</v>
      </c>
      <c r="L299">
        <f t="shared" si="34"/>
        <v>7.6163244258787017</v>
      </c>
    </row>
    <row r="300" spans="1:12" x14ac:dyDescent="0.25">
      <c r="A300" s="67" t="s">
        <v>356</v>
      </c>
      <c r="B300">
        <v>1.48769</v>
      </c>
      <c r="C300">
        <v>0</v>
      </c>
      <c r="D300" s="20">
        <f t="shared" si="28"/>
        <v>375.41918899999996</v>
      </c>
      <c r="E300" s="30">
        <f>_xll.ChannelArea($P$2:$P$68,$Q$2:$Q$68,D300)</f>
        <v>14.532086667966897</v>
      </c>
      <c r="F300" s="30">
        <f>_xll.WettedPerimeter($P$2:$P$68,$Q$2:$Q$68,D300)</f>
        <v>29.556536292095231</v>
      </c>
      <c r="G300" s="62">
        <f t="shared" si="29"/>
        <v>0.49167082787888922</v>
      </c>
      <c r="H300" s="62">
        <f t="shared" si="30"/>
        <v>0.62294488972382922</v>
      </c>
      <c r="I300" s="62">
        <f t="shared" si="31"/>
        <v>8.9935441671352088</v>
      </c>
      <c r="J300" s="62">
        <f t="shared" si="32"/>
        <v>8.9639365254740078</v>
      </c>
      <c r="K300" s="62">
        <f t="shared" si="33"/>
        <v>5.718650559996604</v>
      </c>
      <c r="L300">
        <f t="shared" si="34"/>
        <v>8.739903215187951</v>
      </c>
    </row>
    <row r="301" spans="1:12" x14ac:dyDescent="0.25">
      <c r="A301" s="67" t="s">
        <v>357</v>
      </c>
      <c r="B301">
        <v>1.4160649999999999</v>
      </c>
      <c r="C301">
        <v>0</v>
      </c>
      <c r="D301" s="20">
        <f t="shared" si="28"/>
        <v>375.34756399999998</v>
      </c>
      <c r="E301" s="30">
        <f>_xll.ChannelArea($P$2:$P$68,$Q$2:$Q$68,D301)</f>
        <v>12.47158820833201</v>
      </c>
      <c r="F301" s="30">
        <f>_xll.WettedPerimeter($P$2:$P$68,$Q$2:$Q$68,D301)</f>
        <v>28.322216566698835</v>
      </c>
      <c r="G301" s="62">
        <f t="shared" si="29"/>
        <v>0.44034647425851764</v>
      </c>
      <c r="H301" s="62">
        <f t="shared" si="30"/>
        <v>0.57880154574326681</v>
      </c>
      <c r="I301" s="62">
        <f t="shared" si="31"/>
        <v>6.4545073080612205</v>
      </c>
      <c r="J301" s="62">
        <f t="shared" si="32"/>
        <v>6.067144480063984</v>
      </c>
      <c r="K301" s="62">
        <f t="shared" si="33"/>
        <v>2.3494105600002513</v>
      </c>
      <c r="L301">
        <f t="shared" si="34"/>
        <v>5.3689524537767284</v>
      </c>
    </row>
    <row r="302" spans="1:12" x14ac:dyDescent="0.25">
      <c r="A302" s="67" t="s">
        <v>358</v>
      </c>
      <c r="B302">
        <v>1.72644</v>
      </c>
      <c r="C302">
        <v>0</v>
      </c>
      <c r="D302" s="20">
        <f t="shared" si="28"/>
        <v>375.657939</v>
      </c>
      <c r="E302" s="30">
        <f>_xll.ChannelArea($P$2:$P$68,$Q$2:$Q$68,D302)</f>
        <v>22.192138897258506</v>
      </c>
      <c r="F302" s="30">
        <f>_xll.WettedPerimeter($P$2:$P$68,$Q$2:$Q$68,D302)</f>
        <v>43.527028291624639</v>
      </c>
      <c r="G302" s="62">
        <f t="shared" si="29"/>
        <v>0.50984732402530364</v>
      </c>
      <c r="H302" s="62">
        <f t="shared" si="30"/>
        <v>0.63820484394294397</v>
      </c>
      <c r="I302" s="62">
        <f t="shared" si="31"/>
        <v>9.8712662139102498</v>
      </c>
      <c r="J302" s="62">
        <f t="shared" si="32"/>
        <v>9.9177803310563171</v>
      </c>
      <c r="K302" s="62">
        <f t="shared" si="33"/>
        <v>16.949450560001424</v>
      </c>
      <c r="L302">
        <f t="shared" si="34"/>
        <v>19.971762726898305</v>
      </c>
    </row>
    <row r="303" spans="1:12" x14ac:dyDescent="0.25">
      <c r="A303" s="67" t="s">
        <v>359</v>
      </c>
      <c r="B303">
        <v>1.4638150000000001</v>
      </c>
      <c r="C303">
        <v>0</v>
      </c>
      <c r="D303" s="20">
        <f t="shared" si="28"/>
        <v>375.39531399999998</v>
      </c>
      <c r="E303" s="30">
        <f>_xll.ChannelArea($P$2:$P$68,$Q$2:$Q$68,D303)</f>
        <v>13.835501302082211</v>
      </c>
      <c r="F303" s="30">
        <f>_xll.WettedPerimeter($P$2:$P$68,$Q$2:$Q$68,D303)</f>
        <v>29.187009810701035</v>
      </c>
      <c r="G303" s="62">
        <f t="shared" si="29"/>
        <v>0.47402941897150441</v>
      </c>
      <c r="H303" s="62">
        <f t="shared" si="30"/>
        <v>0.60795326753221623</v>
      </c>
      <c r="I303" s="62">
        <f t="shared" si="31"/>
        <v>8.1312560419180109</v>
      </c>
      <c r="J303" s="62">
        <f t="shared" si="32"/>
        <v>8.0038343098738274</v>
      </c>
      <c r="K303" s="62">
        <f t="shared" si="33"/>
        <v>4.5955705599990324</v>
      </c>
      <c r="L303">
        <f t="shared" si="34"/>
        <v>7.6163244258787017</v>
      </c>
    </row>
    <row r="304" spans="1:12" x14ac:dyDescent="0.25">
      <c r="A304" s="67" t="s">
        <v>360</v>
      </c>
      <c r="B304">
        <v>1.4638150000000001</v>
      </c>
      <c r="C304">
        <v>0</v>
      </c>
      <c r="D304" s="20">
        <f t="shared" si="28"/>
        <v>375.39531399999998</v>
      </c>
      <c r="E304" s="30">
        <f>_xll.ChannelArea($P$2:$P$68,$Q$2:$Q$68,D304)</f>
        <v>13.835501302082211</v>
      </c>
      <c r="F304" s="30">
        <f>_xll.WettedPerimeter($P$2:$P$68,$Q$2:$Q$68,D304)</f>
        <v>29.187009810701035</v>
      </c>
      <c r="G304" s="62">
        <f t="shared" si="29"/>
        <v>0.47402941897150441</v>
      </c>
      <c r="H304" s="62">
        <f t="shared" si="30"/>
        <v>0.60795326753221623</v>
      </c>
      <c r="I304" s="62">
        <f t="shared" si="31"/>
        <v>8.1312560419180109</v>
      </c>
      <c r="J304" s="62">
        <f t="shared" si="32"/>
        <v>8.0038343098738274</v>
      </c>
      <c r="K304" s="62">
        <f t="shared" si="33"/>
        <v>4.5955705599990324</v>
      </c>
      <c r="L304">
        <f t="shared" si="34"/>
        <v>7.6163244258787017</v>
      </c>
    </row>
    <row r="305" spans="1:12" x14ac:dyDescent="0.25">
      <c r="A305" s="67" t="s">
        <v>361</v>
      </c>
      <c r="B305">
        <v>1.43994</v>
      </c>
      <c r="C305">
        <v>0</v>
      </c>
      <c r="D305" s="20">
        <f t="shared" si="28"/>
        <v>375.37143899999995</v>
      </c>
      <c r="E305" s="30">
        <f>_xll.ChannelArea($P$2:$P$68,$Q$2:$Q$68,D305)</f>
        <v>13.148509617185464</v>
      </c>
      <c r="F305" s="30">
        <f>_xll.WettedPerimeter($P$2:$P$68,$Q$2:$Q$68,D305)</f>
        <v>28.754613188699423</v>
      </c>
      <c r="G305" s="62">
        <f t="shared" si="29"/>
        <v>0.45726609260571915</v>
      </c>
      <c r="H305" s="62">
        <f t="shared" si="30"/>
        <v>0.59353454246559056</v>
      </c>
      <c r="I305" s="62">
        <f t="shared" si="31"/>
        <v>7.3019198135358359</v>
      </c>
      <c r="J305" s="62">
        <f t="shared" si="32"/>
        <v>7.0578197275088854</v>
      </c>
      <c r="K305" s="62">
        <f t="shared" si="33"/>
        <v>3.4724905599978229</v>
      </c>
      <c r="L305">
        <f t="shared" si="34"/>
        <v>6.4926741750969086</v>
      </c>
    </row>
    <row r="306" spans="1:12" x14ac:dyDescent="0.25">
      <c r="A306" s="67" t="s">
        <v>362</v>
      </c>
      <c r="B306">
        <v>1.511565</v>
      </c>
      <c r="C306">
        <v>0</v>
      </c>
      <c r="D306" s="20">
        <f t="shared" si="28"/>
        <v>375.44306399999999</v>
      </c>
      <c r="E306" s="30">
        <f>_xll.ChannelArea($P$2:$P$68,$Q$2:$Q$68,D306)</f>
        <v>15.236526749999086</v>
      </c>
      <c r="F306" s="30">
        <f>_xll.WettedPerimeter($P$2:$P$68,$Q$2:$Q$68,D306)</f>
        <v>29.889691617767316</v>
      </c>
      <c r="G306" s="62">
        <f t="shared" si="29"/>
        <v>0.50975857980890127</v>
      </c>
      <c r="H306" s="62">
        <f t="shared" si="30"/>
        <v>0.63813078434473269</v>
      </c>
      <c r="I306" s="62">
        <f t="shared" si="31"/>
        <v>9.8670064539403377</v>
      </c>
      <c r="J306" s="62">
        <f t="shared" si="32"/>
        <v>9.9132064386053287</v>
      </c>
      <c r="K306" s="62">
        <f t="shared" si="33"/>
        <v>6.8417305599978135</v>
      </c>
      <c r="L306">
        <f t="shared" si="34"/>
        <v>9.8634105521487072</v>
      </c>
    </row>
    <row r="307" spans="1:12" x14ac:dyDescent="0.25">
      <c r="A307" s="67" t="s">
        <v>363</v>
      </c>
      <c r="B307">
        <v>1.511565</v>
      </c>
      <c r="C307">
        <v>0</v>
      </c>
      <c r="D307" s="20">
        <f t="shared" si="28"/>
        <v>375.44306399999999</v>
      </c>
      <c r="E307" s="30">
        <f>_xll.ChannelArea($P$2:$P$68,$Q$2:$Q$68,D307)</f>
        <v>15.236526749999086</v>
      </c>
      <c r="F307" s="30">
        <f>_xll.WettedPerimeter($P$2:$P$68,$Q$2:$Q$68,D307)</f>
        <v>29.889691617767316</v>
      </c>
      <c r="G307" s="62">
        <f t="shared" si="29"/>
        <v>0.50975857980890127</v>
      </c>
      <c r="H307" s="62">
        <f t="shared" si="30"/>
        <v>0.63813078434473269</v>
      </c>
      <c r="I307" s="62">
        <f t="shared" si="31"/>
        <v>9.8670064539403377</v>
      </c>
      <c r="J307" s="62">
        <f t="shared" si="32"/>
        <v>9.9132064386053287</v>
      </c>
      <c r="K307" s="62">
        <f t="shared" si="33"/>
        <v>6.8417305599978135</v>
      </c>
      <c r="L307">
        <f t="shared" si="34"/>
        <v>9.8634105521487072</v>
      </c>
    </row>
    <row r="308" spans="1:12" x14ac:dyDescent="0.25">
      <c r="A308" s="67" t="s">
        <v>364</v>
      </c>
      <c r="B308">
        <v>1.4638150000000001</v>
      </c>
      <c r="C308">
        <v>0</v>
      </c>
      <c r="D308" s="20">
        <f t="shared" si="28"/>
        <v>375.39531399999998</v>
      </c>
      <c r="E308" s="30">
        <f>_xll.ChannelArea($P$2:$P$68,$Q$2:$Q$68,D308)</f>
        <v>13.835501302082211</v>
      </c>
      <c r="F308" s="30">
        <f>_xll.WettedPerimeter($P$2:$P$68,$Q$2:$Q$68,D308)</f>
        <v>29.187009810701035</v>
      </c>
      <c r="G308" s="62">
        <f t="shared" si="29"/>
        <v>0.47402941897150441</v>
      </c>
      <c r="H308" s="62">
        <f t="shared" si="30"/>
        <v>0.60795326753221623</v>
      </c>
      <c r="I308" s="62">
        <f t="shared" si="31"/>
        <v>8.1312560419180109</v>
      </c>
      <c r="J308" s="62">
        <f t="shared" si="32"/>
        <v>8.0038343098738274</v>
      </c>
      <c r="K308" s="62">
        <f t="shared" si="33"/>
        <v>4.5955705599990324</v>
      </c>
      <c r="L308">
        <f t="shared" si="34"/>
        <v>7.6163244258787017</v>
      </c>
    </row>
    <row r="309" spans="1:12" x14ac:dyDescent="0.25">
      <c r="A309" s="67" t="s">
        <v>365</v>
      </c>
      <c r="B309">
        <v>1.48769</v>
      </c>
      <c r="C309">
        <v>0</v>
      </c>
      <c r="D309" s="20">
        <f t="shared" si="28"/>
        <v>375.41918899999996</v>
      </c>
      <c r="E309" s="30">
        <f>_xll.ChannelArea($P$2:$P$68,$Q$2:$Q$68,D309)</f>
        <v>14.532086667966897</v>
      </c>
      <c r="F309" s="30">
        <f>_xll.WettedPerimeter($P$2:$P$68,$Q$2:$Q$68,D309)</f>
        <v>29.556536292095231</v>
      </c>
      <c r="G309" s="62">
        <f t="shared" si="29"/>
        <v>0.49167082787888922</v>
      </c>
      <c r="H309" s="62">
        <f t="shared" si="30"/>
        <v>0.62294488972382922</v>
      </c>
      <c r="I309" s="62">
        <f t="shared" si="31"/>
        <v>8.9935441671352088</v>
      </c>
      <c r="J309" s="62">
        <f t="shared" si="32"/>
        <v>8.9639365254740078</v>
      </c>
      <c r="K309" s="62">
        <f t="shared" si="33"/>
        <v>5.718650559996604</v>
      </c>
      <c r="L309">
        <f t="shared" si="34"/>
        <v>8.739903215187951</v>
      </c>
    </row>
    <row r="310" spans="1:12" x14ac:dyDescent="0.25">
      <c r="A310" s="67" t="s">
        <v>366</v>
      </c>
      <c r="B310">
        <v>1.48769</v>
      </c>
      <c r="C310">
        <v>0</v>
      </c>
      <c r="D310" s="20">
        <f t="shared" si="28"/>
        <v>375.41918899999996</v>
      </c>
      <c r="E310" s="30">
        <f>_xll.ChannelArea($P$2:$P$68,$Q$2:$Q$68,D310)</f>
        <v>14.532086667966897</v>
      </c>
      <c r="F310" s="30">
        <f>_xll.WettedPerimeter($P$2:$P$68,$Q$2:$Q$68,D310)</f>
        <v>29.556536292095231</v>
      </c>
      <c r="G310" s="62">
        <f t="shared" si="29"/>
        <v>0.49167082787888922</v>
      </c>
      <c r="H310" s="62">
        <f t="shared" si="30"/>
        <v>0.62294488972382922</v>
      </c>
      <c r="I310" s="62">
        <f t="shared" si="31"/>
        <v>8.9935441671352088</v>
      </c>
      <c r="J310" s="62">
        <f t="shared" si="32"/>
        <v>8.9639365254740078</v>
      </c>
      <c r="K310" s="62">
        <f t="shared" si="33"/>
        <v>5.718650559996604</v>
      </c>
      <c r="L310">
        <f t="shared" si="34"/>
        <v>8.739903215187951</v>
      </c>
    </row>
    <row r="311" spans="1:12" x14ac:dyDescent="0.25">
      <c r="A311" s="67" t="s">
        <v>367</v>
      </c>
      <c r="B311">
        <v>1.43994</v>
      </c>
      <c r="C311">
        <v>0</v>
      </c>
      <c r="D311" s="20">
        <f t="shared" si="28"/>
        <v>375.37143899999995</v>
      </c>
      <c r="E311" s="30">
        <f>_xll.ChannelArea($P$2:$P$68,$Q$2:$Q$68,D311)</f>
        <v>13.148509617185464</v>
      </c>
      <c r="F311" s="30">
        <f>_xll.WettedPerimeter($P$2:$P$68,$Q$2:$Q$68,D311)</f>
        <v>28.754613188699423</v>
      </c>
      <c r="G311" s="62">
        <f t="shared" si="29"/>
        <v>0.45726609260571915</v>
      </c>
      <c r="H311" s="62">
        <f t="shared" si="30"/>
        <v>0.59353454246559056</v>
      </c>
      <c r="I311" s="62">
        <f t="shared" si="31"/>
        <v>7.3019198135358359</v>
      </c>
      <c r="J311" s="62">
        <f t="shared" si="32"/>
        <v>7.0578197275088854</v>
      </c>
      <c r="K311" s="62">
        <f t="shared" si="33"/>
        <v>3.4724905599978229</v>
      </c>
      <c r="L311">
        <f t="shared" si="34"/>
        <v>6.4926741750969086</v>
      </c>
    </row>
    <row r="312" spans="1:12" x14ac:dyDescent="0.25">
      <c r="A312" s="67" t="s">
        <v>368</v>
      </c>
      <c r="B312">
        <v>1.39219</v>
      </c>
      <c r="C312">
        <v>0</v>
      </c>
      <c r="D312" s="20">
        <f t="shared" si="28"/>
        <v>375.323689</v>
      </c>
      <c r="E312" s="30">
        <f>_xll.ChannelArea($P$2:$P$68,$Q$2:$Q$68,D312)</f>
        <v>11.804737075520201</v>
      </c>
      <c r="F312" s="30">
        <f>_xll.WettedPerimeter($P$2:$P$68,$Q$2:$Q$68,D312)</f>
        <v>27.88981994469825</v>
      </c>
      <c r="G312" s="62">
        <f t="shared" si="29"/>
        <v>0.42326329459736212</v>
      </c>
      <c r="H312" s="62">
        <f t="shared" si="30"/>
        <v>0.56373336380617478</v>
      </c>
      <c r="I312" s="62">
        <f t="shared" si="31"/>
        <v>5.5878156194035604</v>
      </c>
      <c r="J312" s="62">
        <f t="shared" si="32"/>
        <v>5.0274971392528442</v>
      </c>
      <c r="K312" s="62">
        <f t="shared" si="33"/>
        <v>1.2263305599990417</v>
      </c>
      <c r="L312">
        <f t="shared" si="34"/>
        <v>4.2451592527941102</v>
      </c>
    </row>
    <row r="313" spans="1:12" x14ac:dyDescent="0.25">
      <c r="A313" s="67" t="s">
        <v>369</v>
      </c>
      <c r="B313">
        <v>1.4160649999999999</v>
      </c>
      <c r="C313">
        <v>0</v>
      </c>
      <c r="D313" s="20">
        <f t="shared" si="28"/>
        <v>375.34756399999998</v>
      </c>
      <c r="E313" s="30">
        <f>_xll.ChannelArea($P$2:$P$68,$Q$2:$Q$68,D313)</f>
        <v>12.47158820833201</v>
      </c>
      <c r="F313" s="30">
        <f>_xll.WettedPerimeter($P$2:$P$68,$Q$2:$Q$68,D313)</f>
        <v>28.322216566698835</v>
      </c>
      <c r="G313" s="62">
        <f t="shared" si="29"/>
        <v>0.44034647425851764</v>
      </c>
      <c r="H313" s="62">
        <f t="shared" si="30"/>
        <v>0.57880154574326681</v>
      </c>
      <c r="I313" s="62">
        <f t="shared" si="31"/>
        <v>6.4545073080612205</v>
      </c>
      <c r="J313" s="62">
        <f t="shared" si="32"/>
        <v>6.067144480063984</v>
      </c>
      <c r="K313" s="62">
        <f t="shared" si="33"/>
        <v>2.3494105600002513</v>
      </c>
      <c r="L313">
        <f t="shared" si="34"/>
        <v>5.3689524537767284</v>
      </c>
    </row>
    <row r="314" spans="1:12" x14ac:dyDescent="0.25">
      <c r="A314" s="67" t="s">
        <v>370</v>
      </c>
      <c r="B314">
        <v>1.4638150000000001</v>
      </c>
      <c r="C314">
        <v>0</v>
      </c>
      <c r="D314" s="20">
        <f t="shared" si="28"/>
        <v>375.39531399999998</v>
      </c>
      <c r="E314" s="30">
        <f>_xll.ChannelArea($P$2:$P$68,$Q$2:$Q$68,D314)</f>
        <v>13.835501302082211</v>
      </c>
      <c r="F314" s="30">
        <f>_xll.WettedPerimeter($P$2:$P$68,$Q$2:$Q$68,D314)</f>
        <v>29.187009810701035</v>
      </c>
      <c r="G314" s="62">
        <f t="shared" si="29"/>
        <v>0.47402941897150441</v>
      </c>
      <c r="H314" s="62">
        <f t="shared" si="30"/>
        <v>0.60795326753221623</v>
      </c>
      <c r="I314" s="62">
        <f t="shared" si="31"/>
        <v>8.1312560419180109</v>
      </c>
      <c r="J314" s="62">
        <f t="shared" si="32"/>
        <v>8.0038343098738274</v>
      </c>
      <c r="K314" s="62">
        <f t="shared" si="33"/>
        <v>4.5955705599990324</v>
      </c>
      <c r="L314">
        <f t="shared" si="34"/>
        <v>7.6163244258787017</v>
      </c>
    </row>
    <row r="315" spans="1:12" x14ac:dyDescent="0.25">
      <c r="A315" s="67" t="s">
        <v>371</v>
      </c>
      <c r="B315">
        <v>1.39219</v>
      </c>
      <c r="C315">
        <v>0</v>
      </c>
      <c r="D315" s="20">
        <f t="shared" si="28"/>
        <v>375.323689</v>
      </c>
      <c r="E315" s="30">
        <f>_xll.ChannelArea($P$2:$P$68,$Q$2:$Q$68,D315)</f>
        <v>11.804737075520201</v>
      </c>
      <c r="F315" s="30">
        <f>_xll.WettedPerimeter($P$2:$P$68,$Q$2:$Q$68,D315)</f>
        <v>27.88981994469825</v>
      </c>
      <c r="G315" s="62">
        <f t="shared" si="29"/>
        <v>0.42326329459736212</v>
      </c>
      <c r="H315" s="62">
        <f t="shared" si="30"/>
        <v>0.56373336380617478</v>
      </c>
      <c r="I315" s="62">
        <f t="shared" si="31"/>
        <v>5.5878156194035604</v>
      </c>
      <c r="J315" s="62">
        <f t="shared" si="32"/>
        <v>5.0274971392528442</v>
      </c>
      <c r="K315" s="62">
        <f t="shared" si="33"/>
        <v>1.2263305599990417</v>
      </c>
      <c r="L315">
        <f t="shared" si="34"/>
        <v>4.2451592527941102</v>
      </c>
    </row>
    <row r="316" spans="1:12" x14ac:dyDescent="0.25">
      <c r="A316" s="67" t="s">
        <v>372</v>
      </c>
      <c r="B316">
        <v>1.4638150000000001</v>
      </c>
      <c r="C316">
        <v>0</v>
      </c>
      <c r="D316" s="20">
        <f t="shared" si="28"/>
        <v>375.39531399999998</v>
      </c>
      <c r="E316" s="30">
        <f>_xll.ChannelArea($P$2:$P$68,$Q$2:$Q$68,D316)</f>
        <v>13.835501302082211</v>
      </c>
      <c r="F316" s="30">
        <f>_xll.WettedPerimeter($P$2:$P$68,$Q$2:$Q$68,D316)</f>
        <v>29.187009810701035</v>
      </c>
      <c r="G316" s="62">
        <f t="shared" si="29"/>
        <v>0.47402941897150441</v>
      </c>
      <c r="H316" s="62">
        <f t="shared" si="30"/>
        <v>0.60795326753221623</v>
      </c>
      <c r="I316" s="62">
        <f t="shared" si="31"/>
        <v>8.1312560419180109</v>
      </c>
      <c r="J316" s="62">
        <f t="shared" si="32"/>
        <v>8.0038343098738274</v>
      </c>
      <c r="K316" s="62">
        <f t="shared" si="33"/>
        <v>4.5955705599990324</v>
      </c>
      <c r="L316">
        <f t="shared" si="34"/>
        <v>7.6163244258787017</v>
      </c>
    </row>
    <row r="317" spans="1:12" x14ac:dyDescent="0.25">
      <c r="A317" s="67" t="s">
        <v>373</v>
      </c>
      <c r="B317">
        <v>1.4160649999999999</v>
      </c>
      <c r="C317">
        <v>0</v>
      </c>
      <c r="D317" s="20">
        <f t="shared" si="28"/>
        <v>375.34756399999998</v>
      </c>
      <c r="E317" s="30">
        <f>_xll.ChannelArea($P$2:$P$68,$Q$2:$Q$68,D317)</f>
        <v>12.47158820833201</v>
      </c>
      <c r="F317" s="30">
        <f>_xll.WettedPerimeter($P$2:$P$68,$Q$2:$Q$68,D317)</f>
        <v>28.322216566698835</v>
      </c>
      <c r="G317" s="62">
        <f t="shared" si="29"/>
        <v>0.44034647425851764</v>
      </c>
      <c r="H317" s="62">
        <f t="shared" si="30"/>
        <v>0.57880154574326681</v>
      </c>
      <c r="I317" s="62">
        <f t="shared" si="31"/>
        <v>6.4545073080612205</v>
      </c>
      <c r="J317" s="62">
        <f t="shared" si="32"/>
        <v>6.067144480063984</v>
      </c>
      <c r="K317" s="62">
        <f t="shared" si="33"/>
        <v>2.3494105600002513</v>
      </c>
      <c r="L317">
        <f t="shared" si="34"/>
        <v>5.3689524537767284</v>
      </c>
    </row>
    <row r="318" spans="1:12" x14ac:dyDescent="0.25">
      <c r="A318" s="67" t="s">
        <v>374</v>
      </c>
      <c r="B318">
        <v>1.43994</v>
      </c>
      <c r="C318">
        <v>0</v>
      </c>
      <c r="D318" s="20">
        <f t="shared" si="28"/>
        <v>375.37143899999995</v>
      </c>
      <c r="E318" s="30">
        <f>_xll.ChannelArea($P$2:$P$68,$Q$2:$Q$68,D318)</f>
        <v>13.148509617185464</v>
      </c>
      <c r="F318" s="30">
        <f>_xll.WettedPerimeter($P$2:$P$68,$Q$2:$Q$68,D318)</f>
        <v>28.754613188699423</v>
      </c>
      <c r="G318" s="62">
        <f t="shared" si="29"/>
        <v>0.45726609260571915</v>
      </c>
      <c r="H318" s="62">
        <f t="shared" si="30"/>
        <v>0.59353454246559056</v>
      </c>
      <c r="I318" s="62">
        <f t="shared" si="31"/>
        <v>7.3019198135358359</v>
      </c>
      <c r="J318" s="62">
        <f t="shared" si="32"/>
        <v>7.0578197275088854</v>
      </c>
      <c r="K318" s="62">
        <f t="shared" si="33"/>
        <v>3.4724905599978229</v>
      </c>
      <c r="L318">
        <f t="shared" si="34"/>
        <v>6.4926741750969086</v>
      </c>
    </row>
    <row r="319" spans="1:12" x14ac:dyDescent="0.25">
      <c r="A319" s="67" t="s">
        <v>375</v>
      </c>
      <c r="B319">
        <v>1.4160649999999999</v>
      </c>
      <c r="C319">
        <v>0</v>
      </c>
      <c r="D319" s="20">
        <f t="shared" si="28"/>
        <v>375.34756399999998</v>
      </c>
      <c r="E319" s="30">
        <f>_xll.ChannelArea($P$2:$P$68,$Q$2:$Q$68,D319)</f>
        <v>12.47158820833201</v>
      </c>
      <c r="F319" s="30">
        <f>_xll.WettedPerimeter($P$2:$P$68,$Q$2:$Q$68,D319)</f>
        <v>28.322216566698835</v>
      </c>
      <c r="G319" s="62">
        <f t="shared" si="29"/>
        <v>0.44034647425851764</v>
      </c>
      <c r="H319" s="62">
        <f t="shared" si="30"/>
        <v>0.57880154574326681</v>
      </c>
      <c r="I319" s="62">
        <f t="shared" si="31"/>
        <v>6.4545073080612205</v>
      </c>
      <c r="J319" s="62">
        <f t="shared" si="32"/>
        <v>6.067144480063984</v>
      </c>
      <c r="K319" s="62">
        <f t="shared" si="33"/>
        <v>2.3494105600002513</v>
      </c>
      <c r="L319">
        <f t="shared" si="34"/>
        <v>5.3689524537767284</v>
      </c>
    </row>
    <row r="320" spans="1:12" x14ac:dyDescent="0.25">
      <c r="A320" s="67" t="s">
        <v>376</v>
      </c>
      <c r="B320">
        <v>1.39219</v>
      </c>
      <c r="C320">
        <v>0</v>
      </c>
      <c r="D320" s="20">
        <f t="shared" si="28"/>
        <v>375.323689</v>
      </c>
      <c r="E320" s="30">
        <f>_xll.ChannelArea($P$2:$P$68,$Q$2:$Q$68,D320)</f>
        <v>11.804737075520201</v>
      </c>
      <c r="F320" s="30">
        <f>_xll.WettedPerimeter($P$2:$P$68,$Q$2:$Q$68,D320)</f>
        <v>27.88981994469825</v>
      </c>
      <c r="G320" s="62">
        <f t="shared" si="29"/>
        <v>0.42326329459736212</v>
      </c>
      <c r="H320" s="62">
        <f t="shared" si="30"/>
        <v>0.56373336380617478</v>
      </c>
      <c r="I320" s="62">
        <f t="shared" si="31"/>
        <v>5.5878156194035604</v>
      </c>
      <c r="J320" s="62">
        <f t="shared" si="32"/>
        <v>5.0274971392528442</v>
      </c>
      <c r="K320" s="62">
        <f t="shared" si="33"/>
        <v>1.2263305599990417</v>
      </c>
      <c r="L320">
        <f t="shared" si="34"/>
        <v>4.2451592527941102</v>
      </c>
    </row>
    <row r="321" spans="1:12" x14ac:dyDescent="0.25">
      <c r="A321" s="67" t="s">
        <v>377</v>
      </c>
      <c r="B321">
        <v>1.39219</v>
      </c>
      <c r="C321">
        <v>0</v>
      </c>
      <c r="D321" s="20">
        <f t="shared" si="28"/>
        <v>375.323689</v>
      </c>
      <c r="E321" s="30">
        <f>_xll.ChannelArea($P$2:$P$68,$Q$2:$Q$68,D321)</f>
        <v>11.804737075520201</v>
      </c>
      <c r="F321" s="30">
        <f>_xll.WettedPerimeter($P$2:$P$68,$Q$2:$Q$68,D321)</f>
        <v>27.88981994469825</v>
      </c>
      <c r="G321" s="62">
        <f t="shared" si="29"/>
        <v>0.42326329459736212</v>
      </c>
      <c r="H321" s="62">
        <f t="shared" si="30"/>
        <v>0.56373336380617478</v>
      </c>
      <c r="I321" s="62">
        <f t="shared" si="31"/>
        <v>5.5878156194035604</v>
      </c>
      <c r="J321" s="62">
        <f t="shared" si="32"/>
        <v>5.0274971392528442</v>
      </c>
      <c r="K321" s="62">
        <f t="shared" si="33"/>
        <v>1.2263305599990417</v>
      </c>
      <c r="L321">
        <f t="shared" si="34"/>
        <v>4.2451592527941102</v>
      </c>
    </row>
    <row r="322" spans="1:12" x14ac:dyDescent="0.25">
      <c r="A322" s="67" t="s">
        <v>378</v>
      </c>
      <c r="B322">
        <v>1.43994</v>
      </c>
      <c r="C322">
        <v>0</v>
      </c>
      <c r="D322" s="20">
        <f t="shared" si="28"/>
        <v>375.37143899999995</v>
      </c>
      <c r="E322" s="30">
        <f>_xll.ChannelArea($P$2:$P$68,$Q$2:$Q$68,D322)</f>
        <v>13.148509617185464</v>
      </c>
      <c r="F322" s="30">
        <f>_xll.WettedPerimeter($P$2:$P$68,$Q$2:$Q$68,D322)</f>
        <v>28.754613188699423</v>
      </c>
      <c r="G322" s="62">
        <f t="shared" si="29"/>
        <v>0.45726609260571915</v>
      </c>
      <c r="H322" s="62">
        <f t="shared" si="30"/>
        <v>0.59353454246559056</v>
      </c>
      <c r="I322" s="62">
        <f t="shared" si="31"/>
        <v>7.3019198135358359</v>
      </c>
      <c r="J322" s="62">
        <f t="shared" si="32"/>
        <v>7.0578197275088854</v>
      </c>
      <c r="K322" s="62">
        <f t="shared" si="33"/>
        <v>3.4724905599978229</v>
      </c>
      <c r="L322">
        <f t="shared" si="34"/>
        <v>6.4926741750969086</v>
      </c>
    </row>
    <row r="323" spans="1:12" x14ac:dyDescent="0.25">
      <c r="A323" s="67" t="s">
        <v>379</v>
      </c>
      <c r="B323">
        <v>1.43994</v>
      </c>
      <c r="C323">
        <v>0</v>
      </c>
      <c r="D323" s="20">
        <f t="shared" ref="D323:D386" si="35">373.931499+B323</f>
        <v>375.37143899999995</v>
      </c>
      <c r="E323" s="30">
        <f>_xll.ChannelArea($P$2:$P$68,$Q$2:$Q$68,D323)</f>
        <v>13.148509617185464</v>
      </c>
      <c r="F323" s="30">
        <f>_xll.WettedPerimeter($P$2:$P$68,$Q$2:$Q$68,D323)</f>
        <v>28.754613188699423</v>
      </c>
      <c r="G323" s="62">
        <f t="shared" ref="G323:G386" si="36">E323/F323</f>
        <v>0.45726609260571915</v>
      </c>
      <c r="H323" s="62">
        <f t="shared" ref="H323:H386" si="37">G323^(2/3)</f>
        <v>0.59353454246559056</v>
      </c>
      <c r="I323" s="62">
        <f t="shared" ref="I323:I386" si="38" xml:space="preserve"> (57.518*H323)- 26.837</f>
        <v>7.3019198135358359</v>
      </c>
      <c r="J323" s="62">
        <f t="shared" ref="J323:J386" si="39">(39.413*LN(H323)) + 27.618</f>
        <v>7.0578197275088854</v>
      </c>
      <c r="K323" s="62">
        <f t="shared" ref="K323:K386" si="40">(47.04*D323)-17654</f>
        <v>3.4724905599978229</v>
      </c>
      <c r="L323">
        <f t="shared" ref="L323:L386" si="41">(17667*LN(D323)) - 104722</f>
        <v>6.4926741750969086</v>
      </c>
    </row>
    <row r="324" spans="1:12" x14ac:dyDescent="0.25">
      <c r="A324" s="67" t="s">
        <v>380</v>
      </c>
      <c r="B324">
        <v>1.4638150000000001</v>
      </c>
      <c r="C324">
        <v>0</v>
      </c>
      <c r="D324" s="20">
        <f t="shared" si="35"/>
        <v>375.39531399999998</v>
      </c>
      <c r="E324" s="30">
        <f>_xll.ChannelArea($P$2:$P$68,$Q$2:$Q$68,D324)</f>
        <v>13.835501302082211</v>
      </c>
      <c r="F324" s="30">
        <f>_xll.WettedPerimeter($P$2:$P$68,$Q$2:$Q$68,D324)</f>
        <v>29.187009810701035</v>
      </c>
      <c r="G324" s="62">
        <f t="shared" si="36"/>
        <v>0.47402941897150441</v>
      </c>
      <c r="H324" s="62">
        <f t="shared" si="37"/>
        <v>0.60795326753221623</v>
      </c>
      <c r="I324" s="62">
        <f t="shared" si="38"/>
        <v>8.1312560419180109</v>
      </c>
      <c r="J324" s="62">
        <f t="shared" si="39"/>
        <v>8.0038343098738274</v>
      </c>
      <c r="K324" s="62">
        <f t="shared" si="40"/>
        <v>4.5955705599990324</v>
      </c>
      <c r="L324">
        <f t="shared" si="41"/>
        <v>7.6163244258787017</v>
      </c>
    </row>
    <row r="325" spans="1:12" x14ac:dyDescent="0.25">
      <c r="A325" s="67" t="s">
        <v>381</v>
      </c>
      <c r="B325">
        <v>1.4638150000000001</v>
      </c>
      <c r="C325">
        <v>0</v>
      </c>
      <c r="D325" s="20">
        <f t="shared" si="35"/>
        <v>375.39531399999998</v>
      </c>
      <c r="E325" s="30">
        <f>_xll.ChannelArea($P$2:$P$68,$Q$2:$Q$68,D325)</f>
        <v>13.835501302082211</v>
      </c>
      <c r="F325" s="30">
        <f>_xll.WettedPerimeter($P$2:$P$68,$Q$2:$Q$68,D325)</f>
        <v>29.187009810701035</v>
      </c>
      <c r="G325" s="62">
        <f t="shared" si="36"/>
        <v>0.47402941897150441</v>
      </c>
      <c r="H325" s="62">
        <f t="shared" si="37"/>
        <v>0.60795326753221623</v>
      </c>
      <c r="I325" s="62">
        <f t="shared" si="38"/>
        <v>8.1312560419180109</v>
      </c>
      <c r="J325" s="62">
        <f t="shared" si="39"/>
        <v>8.0038343098738274</v>
      </c>
      <c r="K325" s="62">
        <f t="shared" si="40"/>
        <v>4.5955705599990324</v>
      </c>
      <c r="L325">
        <f t="shared" si="41"/>
        <v>7.6163244258787017</v>
      </c>
    </row>
    <row r="326" spans="1:12" x14ac:dyDescent="0.25">
      <c r="A326" s="67" t="s">
        <v>382</v>
      </c>
      <c r="B326">
        <v>1.4160649999999999</v>
      </c>
      <c r="C326">
        <v>0</v>
      </c>
      <c r="D326" s="20">
        <f t="shared" si="35"/>
        <v>375.34756399999998</v>
      </c>
      <c r="E326" s="30">
        <f>_xll.ChannelArea($P$2:$P$68,$Q$2:$Q$68,D326)</f>
        <v>12.47158820833201</v>
      </c>
      <c r="F326" s="30">
        <f>_xll.WettedPerimeter($P$2:$P$68,$Q$2:$Q$68,D326)</f>
        <v>28.322216566698835</v>
      </c>
      <c r="G326" s="62">
        <f t="shared" si="36"/>
        <v>0.44034647425851764</v>
      </c>
      <c r="H326" s="62">
        <f t="shared" si="37"/>
        <v>0.57880154574326681</v>
      </c>
      <c r="I326" s="62">
        <f t="shared" si="38"/>
        <v>6.4545073080612205</v>
      </c>
      <c r="J326" s="62">
        <f t="shared" si="39"/>
        <v>6.067144480063984</v>
      </c>
      <c r="K326" s="62">
        <f t="shared" si="40"/>
        <v>2.3494105600002513</v>
      </c>
      <c r="L326">
        <f t="shared" si="41"/>
        <v>5.3689524537767284</v>
      </c>
    </row>
    <row r="327" spans="1:12" x14ac:dyDescent="0.25">
      <c r="A327" s="67" t="s">
        <v>383</v>
      </c>
      <c r="B327">
        <v>1.4160649999999999</v>
      </c>
      <c r="C327">
        <v>0</v>
      </c>
      <c r="D327" s="20">
        <f t="shared" si="35"/>
        <v>375.34756399999998</v>
      </c>
      <c r="E327" s="30">
        <f>_xll.ChannelArea($P$2:$P$68,$Q$2:$Q$68,D327)</f>
        <v>12.47158820833201</v>
      </c>
      <c r="F327" s="30">
        <f>_xll.WettedPerimeter($P$2:$P$68,$Q$2:$Q$68,D327)</f>
        <v>28.322216566698835</v>
      </c>
      <c r="G327" s="62">
        <f t="shared" si="36"/>
        <v>0.44034647425851764</v>
      </c>
      <c r="H327" s="62">
        <f t="shared" si="37"/>
        <v>0.57880154574326681</v>
      </c>
      <c r="I327" s="62">
        <f t="shared" si="38"/>
        <v>6.4545073080612205</v>
      </c>
      <c r="J327" s="62">
        <f t="shared" si="39"/>
        <v>6.067144480063984</v>
      </c>
      <c r="K327" s="62">
        <f t="shared" si="40"/>
        <v>2.3494105600002513</v>
      </c>
      <c r="L327">
        <f t="shared" si="41"/>
        <v>5.3689524537767284</v>
      </c>
    </row>
    <row r="328" spans="1:12" x14ac:dyDescent="0.25">
      <c r="A328" s="67" t="s">
        <v>384</v>
      </c>
      <c r="B328">
        <v>1.4638150000000001</v>
      </c>
      <c r="C328">
        <v>0</v>
      </c>
      <c r="D328" s="20">
        <f t="shared" si="35"/>
        <v>375.39531399999998</v>
      </c>
      <c r="E328" s="30">
        <f>_xll.ChannelArea($P$2:$P$68,$Q$2:$Q$68,D328)</f>
        <v>13.835501302082211</v>
      </c>
      <c r="F328" s="30">
        <f>_xll.WettedPerimeter($P$2:$P$68,$Q$2:$Q$68,D328)</f>
        <v>29.187009810701035</v>
      </c>
      <c r="G328" s="62">
        <f t="shared" si="36"/>
        <v>0.47402941897150441</v>
      </c>
      <c r="H328" s="62">
        <f t="shared" si="37"/>
        <v>0.60795326753221623</v>
      </c>
      <c r="I328" s="62">
        <f t="shared" si="38"/>
        <v>8.1312560419180109</v>
      </c>
      <c r="J328" s="62">
        <f t="shared" si="39"/>
        <v>8.0038343098738274</v>
      </c>
      <c r="K328" s="62">
        <f t="shared" si="40"/>
        <v>4.5955705599990324</v>
      </c>
      <c r="L328">
        <f t="shared" si="41"/>
        <v>7.6163244258787017</v>
      </c>
    </row>
    <row r="329" spans="1:12" x14ac:dyDescent="0.25">
      <c r="A329" s="67" t="s">
        <v>385</v>
      </c>
      <c r="B329">
        <v>1.511565</v>
      </c>
      <c r="C329">
        <v>0</v>
      </c>
      <c r="D329" s="20">
        <f t="shared" si="35"/>
        <v>375.44306399999999</v>
      </c>
      <c r="E329" s="30">
        <f>_xll.ChannelArea($P$2:$P$68,$Q$2:$Q$68,D329)</f>
        <v>15.236526749999086</v>
      </c>
      <c r="F329" s="30">
        <f>_xll.WettedPerimeter($P$2:$P$68,$Q$2:$Q$68,D329)</f>
        <v>29.889691617767316</v>
      </c>
      <c r="G329" s="62">
        <f t="shared" si="36"/>
        <v>0.50975857980890127</v>
      </c>
      <c r="H329" s="62">
        <f t="shared" si="37"/>
        <v>0.63813078434473269</v>
      </c>
      <c r="I329" s="62">
        <f t="shared" si="38"/>
        <v>9.8670064539403377</v>
      </c>
      <c r="J329" s="62">
        <f t="shared" si="39"/>
        <v>9.9132064386053287</v>
      </c>
      <c r="K329" s="62">
        <f t="shared" si="40"/>
        <v>6.8417305599978135</v>
      </c>
      <c r="L329">
        <f t="shared" si="41"/>
        <v>9.8634105521487072</v>
      </c>
    </row>
    <row r="330" spans="1:12" x14ac:dyDescent="0.25">
      <c r="A330" s="67" t="s">
        <v>386</v>
      </c>
      <c r="B330">
        <v>1.4638150000000001</v>
      </c>
      <c r="C330">
        <v>0</v>
      </c>
      <c r="D330" s="20">
        <f t="shared" si="35"/>
        <v>375.39531399999998</v>
      </c>
      <c r="E330" s="30">
        <f>_xll.ChannelArea($P$2:$P$68,$Q$2:$Q$68,D330)</f>
        <v>13.835501302082211</v>
      </c>
      <c r="F330" s="30">
        <f>_xll.WettedPerimeter($P$2:$P$68,$Q$2:$Q$68,D330)</f>
        <v>29.187009810701035</v>
      </c>
      <c r="G330" s="62">
        <f t="shared" si="36"/>
        <v>0.47402941897150441</v>
      </c>
      <c r="H330" s="62">
        <f t="shared" si="37"/>
        <v>0.60795326753221623</v>
      </c>
      <c r="I330" s="62">
        <f t="shared" si="38"/>
        <v>8.1312560419180109</v>
      </c>
      <c r="J330" s="62">
        <f t="shared" si="39"/>
        <v>8.0038343098738274</v>
      </c>
      <c r="K330" s="62">
        <f t="shared" si="40"/>
        <v>4.5955705599990324</v>
      </c>
      <c r="L330">
        <f t="shared" si="41"/>
        <v>7.6163244258787017</v>
      </c>
    </row>
    <row r="331" spans="1:12" x14ac:dyDescent="0.25">
      <c r="A331" s="67" t="s">
        <v>387</v>
      </c>
      <c r="B331">
        <v>1.4638150000000001</v>
      </c>
      <c r="C331">
        <v>0</v>
      </c>
      <c r="D331" s="20">
        <f t="shared" si="35"/>
        <v>375.39531399999998</v>
      </c>
      <c r="E331" s="30">
        <f>_xll.ChannelArea($P$2:$P$68,$Q$2:$Q$68,D331)</f>
        <v>13.835501302082211</v>
      </c>
      <c r="F331" s="30">
        <f>_xll.WettedPerimeter($P$2:$P$68,$Q$2:$Q$68,D331)</f>
        <v>29.187009810701035</v>
      </c>
      <c r="G331" s="62">
        <f t="shared" si="36"/>
        <v>0.47402941897150441</v>
      </c>
      <c r="H331" s="62">
        <f t="shared" si="37"/>
        <v>0.60795326753221623</v>
      </c>
      <c r="I331" s="62">
        <f t="shared" si="38"/>
        <v>8.1312560419180109</v>
      </c>
      <c r="J331" s="62">
        <f t="shared" si="39"/>
        <v>8.0038343098738274</v>
      </c>
      <c r="K331" s="62">
        <f t="shared" si="40"/>
        <v>4.5955705599990324</v>
      </c>
      <c r="L331">
        <f t="shared" si="41"/>
        <v>7.6163244258787017</v>
      </c>
    </row>
    <row r="332" spans="1:12" x14ac:dyDescent="0.25">
      <c r="A332" s="67" t="s">
        <v>388</v>
      </c>
      <c r="B332">
        <v>1.607065</v>
      </c>
      <c r="C332">
        <v>0</v>
      </c>
      <c r="D332" s="20">
        <f t="shared" si="35"/>
        <v>375.53856399999995</v>
      </c>
      <c r="E332" s="30">
        <f>_xll.ChannelArea($P$2:$P$68,$Q$2:$Q$68,D332)</f>
        <v>18.133891196426308</v>
      </c>
      <c r="F332" s="30">
        <f>_xll.WettedPerimeter($P$2:$P$68,$Q$2:$Q$68,D332)</f>
        <v>31.319362994927708</v>
      </c>
      <c r="G332" s="62">
        <f t="shared" si="36"/>
        <v>0.57899936213144443</v>
      </c>
      <c r="H332" s="62">
        <f t="shared" si="37"/>
        <v>0.69468095105104488</v>
      </c>
      <c r="I332" s="62">
        <f t="shared" si="38"/>
        <v>13.119658942554</v>
      </c>
      <c r="J332" s="62">
        <f t="shared" si="39"/>
        <v>13.259741545204809</v>
      </c>
      <c r="K332" s="62">
        <f t="shared" si="40"/>
        <v>11.334050559999014</v>
      </c>
      <c r="L332">
        <f t="shared" si="41"/>
        <v>14.356725557969185</v>
      </c>
    </row>
    <row r="333" spans="1:12" x14ac:dyDescent="0.25">
      <c r="A333" s="67" t="s">
        <v>389</v>
      </c>
      <c r="B333">
        <v>1.48769</v>
      </c>
      <c r="C333">
        <v>0</v>
      </c>
      <c r="D333" s="20">
        <f t="shared" si="35"/>
        <v>375.41918899999996</v>
      </c>
      <c r="E333" s="30">
        <f>_xll.ChannelArea($P$2:$P$68,$Q$2:$Q$68,D333)</f>
        <v>14.532086667966897</v>
      </c>
      <c r="F333" s="30">
        <f>_xll.WettedPerimeter($P$2:$P$68,$Q$2:$Q$68,D333)</f>
        <v>29.556536292095231</v>
      </c>
      <c r="G333" s="62">
        <f t="shared" si="36"/>
        <v>0.49167082787888922</v>
      </c>
      <c r="H333" s="62">
        <f t="shared" si="37"/>
        <v>0.62294488972382922</v>
      </c>
      <c r="I333" s="62">
        <f t="shared" si="38"/>
        <v>8.9935441671352088</v>
      </c>
      <c r="J333" s="62">
        <f t="shared" si="39"/>
        <v>8.9639365254740078</v>
      </c>
      <c r="K333" s="62">
        <f t="shared" si="40"/>
        <v>5.718650559996604</v>
      </c>
      <c r="L333">
        <f t="shared" si="41"/>
        <v>8.739903215187951</v>
      </c>
    </row>
    <row r="334" spans="1:12" x14ac:dyDescent="0.25">
      <c r="A334" s="67" t="s">
        <v>390</v>
      </c>
      <c r="B334">
        <v>1.4638150000000001</v>
      </c>
      <c r="C334">
        <v>0</v>
      </c>
      <c r="D334" s="20">
        <f t="shared" si="35"/>
        <v>375.39531399999998</v>
      </c>
      <c r="E334" s="30">
        <f>_xll.ChannelArea($P$2:$P$68,$Q$2:$Q$68,D334)</f>
        <v>13.835501302082211</v>
      </c>
      <c r="F334" s="30">
        <f>_xll.WettedPerimeter($P$2:$P$68,$Q$2:$Q$68,D334)</f>
        <v>29.187009810701035</v>
      </c>
      <c r="G334" s="62">
        <f t="shared" si="36"/>
        <v>0.47402941897150441</v>
      </c>
      <c r="H334" s="62">
        <f t="shared" si="37"/>
        <v>0.60795326753221623</v>
      </c>
      <c r="I334" s="62">
        <f t="shared" si="38"/>
        <v>8.1312560419180109</v>
      </c>
      <c r="J334" s="62">
        <f t="shared" si="39"/>
        <v>8.0038343098738274</v>
      </c>
      <c r="K334" s="62">
        <f t="shared" si="40"/>
        <v>4.5955705599990324</v>
      </c>
      <c r="L334">
        <f t="shared" si="41"/>
        <v>7.6163244258787017</v>
      </c>
    </row>
    <row r="335" spans="1:12" x14ac:dyDescent="0.25">
      <c r="A335" s="67" t="s">
        <v>391</v>
      </c>
      <c r="B335">
        <v>1.48769</v>
      </c>
      <c r="C335">
        <v>0</v>
      </c>
      <c r="D335" s="20">
        <f t="shared" si="35"/>
        <v>375.41918899999996</v>
      </c>
      <c r="E335" s="30">
        <f>_xll.ChannelArea($P$2:$P$68,$Q$2:$Q$68,D335)</f>
        <v>14.532086667966897</v>
      </c>
      <c r="F335" s="30">
        <f>_xll.WettedPerimeter($P$2:$P$68,$Q$2:$Q$68,D335)</f>
        <v>29.556536292095231</v>
      </c>
      <c r="G335" s="62">
        <f t="shared" si="36"/>
        <v>0.49167082787888922</v>
      </c>
      <c r="H335" s="62">
        <f t="shared" si="37"/>
        <v>0.62294488972382922</v>
      </c>
      <c r="I335" s="62">
        <f t="shared" si="38"/>
        <v>8.9935441671352088</v>
      </c>
      <c r="J335" s="62">
        <f t="shared" si="39"/>
        <v>8.9639365254740078</v>
      </c>
      <c r="K335" s="62">
        <f t="shared" si="40"/>
        <v>5.718650559996604</v>
      </c>
      <c r="L335">
        <f t="shared" si="41"/>
        <v>8.739903215187951</v>
      </c>
    </row>
    <row r="336" spans="1:12" x14ac:dyDescent="0.25">
      <c r="A336" s="67" t="s">
        <v>392</v>
      </c>
      <c r="B336">
        <v>1.4160649999999999</v>
      </c>
      <c r="C336">
        <v>0</v>
      </c>
      <c r="D336" s="20">
        <f t="shared" si="35"/>
        <v>375.34756399999998</v>
      </c>
      <c r="E336" s="30">
        <f>_xll.ChannelArea($P$2:$P$68,$Q$2:$Q$68,D336)</f>
        <v>12.47158820833201</v>
      </c>
      <c r="F336" s="30">
        <f>_xll.WettedPerimeter($P$2:$P$68,$Q$2:$Q$68,D336)</f>
        <v>28.322216566698835</v>
      </c>
      <c r="G336" s="62">
        <f t="shared" si="36"/>
        <v>0.44034647425851764</v>
      </c>
      <c r="H336" s="62">
        <f t="shared" si="37"/>
        <v>0.57880154574326681</v>
      </c>
      <c r="I336" s="62">
        <f t="shared" si="38"/>
        <v>6.4545073080612205</v>
      </c>
      <c r="J336" s="62">
        <f t="shared" si="39"/>
        <v>6.067144480063984</v>
      </c>
      <c r="K336" s="62">
        <f t="shared" si="40"/>
        <v>2.3494105600002513</v>
      </c>
      <c r="L336">
        <f t="shared" si="41"/>
        <v>5.3689524537767284</v>
      </c>
    </row>
    <row r="337" spans="1:12" x14ac:dyDescent="0.25">
      <c r="A337" s="67" t="s">
        <v>393</v>
      </c>
      <c r="B337">
        <v>1.4638150000000001</v>
      </c>
      <c r="C337">
        <v>0</v>
      </c>
      <c r="D337" s="20">
        <f t="shared" si="35"/>
        <v>375.39531399999998</v>
      </c>
      <c r="E337" s="30">
        <f>_xll.ChannelArea($P$2:$P$68,$Q$2:$Q$68,D337)</f>
        <v>13.835501302082211</v>
      </c>
      <c r="F337" s="30">
        <f>_xll.WettedPerimeter($P$2:$P$68,$Q$2:$Q$68,D337)</f>
        <v>29.187009810701035</v>
      </c>
      <c r="G337" s="62">
        <f t="shared" si="36"/>
        <v>0.47402941897150441</v>
      </c>
      <c r="H337" s="62">
        <f t="shared" si="37"/>
        <v>0.60795326753221623</v>
      </c>
      <c r="I337" s="62">
        <f t="shared" si="38"/>
        <v>8.1312560419180109</v>
      </c>
      <c r="J337" s="62">
        <f t="shared" si="39"/>
        <v>8.0038343098738274</v>
      </c>
      <c r="K337" s="62">
        <f t="shared" si="40"/>
        <v>4.5955705599990324</v>
      </c>
      <c r="L337">
        <f t="shared" si="41"/>
        <v>7.6163244258787017</v>
      </c>
    </row>
    <row r="338" spans="1:12" x14ac:dyDescent="0.25">
      <c r="A338" s="67" t="s">
        <v>394</v>
      </c>
      <c r="B338">
        <v>1.4638150000000001</v>
      </c>
      <c r="C338">
        <v>0</v>
      </c>
      <c r="D338" s="20">
        <f t="shared" si="35"/>
        <v>375.39531399999998</v>
      </c>
      <c r="E338" s="30">
        <f>_xll.ChannelArea($P$2:$P$68,$Q$2:$Q$68,D338)</f>
        <v>13.835501302082211</v>
      </c>
      <c r="F338" s="30">
        <f>_xll.WettedPerimeter($P$2:$P$68,$Q$2:$Q$68,D338)</f>
        <v>29.187009810701035</v>
      </c>
      <c r="G338" s="62">
        <f t="shared" si="36"/>
        <v>0.47402941897150441</v>
      </c>
      <c r="H338" s="62">
        <f t="shared" si="37"/>
        <v>0.60795326753221623</v>
      </c>
      <c r="I338" s="62">
        <f t="shared" si="38"/>
        <v>8.1312560419180109</v>
      </c>
      <c r="J338" s="62">
        <f t="shared" si="39"/>
        <v>8.0038343098738274</v>
      </c>
      <c r="K338" s="62">
        <f t="shared" si="40"/>
        <v>4.5955705599990324</v>
      </c>
      <c r="L338">
        <f t="shared" si="41"/>
        <v>7.6163244258787017</v>
      </c>
    </row>
    <row r="339" spans="1:12" x14ac:dyDescent="0.25">
      <c r="A339" s="67" t="s">
        <v>395</v>
      </c>
      <c r="B339">
        <v>1.4160649999999999</v>
      </c>
      <c r="C339">
        <v>0</v>
      </c>
      <c r="D339" s="20">
        <f t="shared" si="35"/>
        <v>375.34756399999998</v>
      </c>
      <c r="E339" s="30">
        <f>_xll.ChannelArea($P$2:$P$68,$Q$2:$Q$68,D339)</f>
        <v>12.47158820833201</v>
      </c>
      <c r="F339" s="30">
        <f>_xll.WettedPerimeter($P$2:$P$68,$Q$2:$Q$68,D339)</f>
        <v>28.322216566698835</v>
      </c>
      <c r="G339" s="62">
        <f t="shared" si="36"/>
        <v>0.44034647425851764</v>
      </c>
      <c r="H339" s="62">
        <f t="shared" si="37"/>
        <v>0.57880154574326681</v>
      </c>
      <c r="I339" s="62">
        <f t="shared" si="38"/>
        <v>6.4545073080612205</v>
      </c>
      <c r="J339" s="62">
        <f t="shared" si="39"/>
        <v>6.067144480063984</v>
      </c>
      <c r="K339" s="62">
        <f t="shared" si="40"/>
        <v>2.3494105600002513</v>
      </c>
      <c r="L339">
        <f t="shared" si="41"/>
        <v>5.3689524537767284</v>
      </c>
    </row>
    <row r="340" spans="1:12" x14ac:dyDescent="0.25">
      <c r="A340" s="67" t="s">
        <v>396</v>
      </c>
      <c r="B340">
        <v>1.43994</v>
      </c>
      <c r="C340">
        <v>0</v>
      </c>
      <c r="D340" s="20">
        <f t="shared" si="35"/>
        <v>375.37143899999995</v>
      </c>
      <c r="E340" s="30">
        <f>_xll.ChannelArea($P$2:$P$68,$Q$2:$Q$68,D340)</f>
        <v>13.148509617185464</v>
      </c>
      <c r="F340" s="30">
        <f>_xll.WettedPerimeter($P$2:$P$68,$Q$2:$Q$68,D340)</f>
        <v>28.754613188699423</v>
      </c>
      <c r="G340" s="62">
        <f t="shared" si="36"/>
        <v>0.45726609260571915</v>
      </c>
      <c r="H340" s="62">
        <f t="shared" si="37"/>
        <v>0.59353454246559056</v>
      </c>
      <c r="I340" s="62">
        <f t="shared" si="38"/>
        <v>7.3019198135358359</v>
      </c>
      <c r="J340" s="62">
        <f t="shared" si="39"/>
        <v>7.0578197275088854</v>
      </c>
      <c r="K340" s="62">
        <f t="shared" si="40"/>
        <v>3.4724905599978229</v>
      </c>
      <c r="L340">
        <f t="shared" si="41"/>
        <v>6.4926741750969086</v>
      </c>
    </row>
    <row r="341" spans="1:12" x14ac:dyDescent="0.25">
      <c r="A341" s="67" t="s">
        <v>397</v>
      </c>
      <c r="B341">
        <v>1.39219</v>
      </c>
      <c r="C341">
        <v>0</v>
      </c>
      <c r="D341" s="20">
        <f t="shared" si="35"/>
        <v>375.323689</v>
      </c>
      <c r="E341" s="30">
        <f>_xll.ChannelArea($P$2:$P$68,$Q$2:$Q$68,D341)</f>
        <v>11.804737075520201</v>
      </c>
      <c r="F341" s="30">
        <f>_xll.WettedPerimeter($P$2:$P$68,$Q$2:$Q$68,D341)</f>
        <v>27.88981994469825</v>
      </c>
      <c r="G341" s="62">
        <f t="shared" si="36"/>
        <v>0.42326329459736212</v>
      </c>
      <c r="H341" s="62">
        <f t="shared" si="37"/>
        <v>0.56373336380617478</v>
      </c>
      <c r="I341" s="62">
        <f t="shared" si="38"/>
        <v>5.5878156194035604</v>
      </c>
      <c r="J341" s="62">
        <f t="shared" si="39"/>
        <v>5.0274971392528442</v>
      </c>
      <c r="K341" s="62">
        <f t="shared" si="40"/>
        <v>1.2263305599990417</v>
      </c>
      <c r="L341">
        <f t="shared" si="41"/>
        <v>4.2451592527941102</v>
      </c>
    </row>
    <row r="342" spans="1:12" x14ac:dyDescent="0.25">
      <c r="A342" s="67" t="s">
        <v>398</v>
      </c>
      <c r="B342">
        <v>1.4638150000000001</v>
      </c>
      <c r="C342">
        <v>0</v>
      </c>
      <c r="D342" s="20">
        <f t="shared" si="35"/>
        <v>375.39531399999998</v>
      </c>
      <c r="E342" s="30">
        <f>_xll.ChannelArea($P$2:$P$68,$Q$2:$Q$68,D342)</f>
        <v>13.835501302082211</v>
      </c>
      <c r="F342" s="30">
        <f>_xll.WettedPerimeter($P$2:$P$68,$Q$2:$Q$68,D342)</f>
        <v>29.187009810701035</v>
      </c>
      <c r="G342" s="62">
        <f t="shared" si="36"/>
        <v>0.47402941897150441</v>
      </c>
      <c r="H342" s="62">
        <f t="shared" si="37"/>
        <v>0.60795326753221623</v>
      </c>
      <c r="I342" s="62">
        <f t="shared" si="38"/>
        <v>8.1312560419180109</v>
      </c>
      <c r="J342" s="62">
        <f t="shared" si="39"/>
        <v>8.0038343098738274</v>
      </c>
      <c r="K342" s="62">
        <f t="shared" si="40"/>
        <v>4.5955705599990324</v>
      </c>
      <c r="L342">
        <f t="shared" si="41"/>
        <v>7.6163244258787017</v>
      </c>
    </row>
    <row r="343" spans="1:12" x14ac:dyDescent="0.25">
      <c r="A343" s="67" t="s">
        <v>399</v>
      </c>
      <c r="B343">
        <v>1.4160649999999999</v>
      </c>
      <c r="C343">
        <v>0</v>
      </c>
      <c r="D343" s="20">
        <f t="shared" si="35"/>
        <v>375.34756399999998</v>
      </c>
      <c r="E343" s="30">
        <f>_xll.ChannelArea($P$2:$P$68,$Q$2:$Q$68,D343)</f>
        <v>12.47158820833201</v>
      </c>
      <c r="F343" s="30">
        <f>_xll.WettedPerimeter($P$2:$P$68,$Q$2:$Q$68,D343)</f>
        <v>28.322216566698835</v>
      </c>
      <c r="G343" s="62">
        <f t="shared" si="36"/>
        <v>0.44034647425851764</v>
      </c>
      <c r="H343" s="62">
        <f t="shared" si="37"/>
        <v>0.57880154574326681</v>
      </c>
      <c r="I343" s="62">
        <f t="shared" si="38"/>
        <v>6.4545073080612205</v>
      </c>
      <c r="J343" s="62">
        <f t="shared" si="39"/>
        <v>6.067144480063984</v>
      </c>
      <c r="K343" s="62">
        <f t="shared" si="40"/>
        <v>2.3494105600002513</v>
      </c>
      <c r="L343">
        <f t="shared" si="41"/>
        <v>5.3689524537767284</v>
      </c>
    </row>
    <row r="344" spans="1:12" x14ac:dyDescent="0.25">
      <c r="A344" s="67" t="s">
        <v>400</v>
      </c>
      <c r="B344">
        <v>1.43994</v>
      </c>
      <c r="C344">
        <v>0</v>
      </c>
      <c r="D344" s="20">
        <f t="shared" si="35"/>
        <v>375.37143899999995</v>
      </c>
      <c r="E344" s="30">
        <f>_xll.ChannelArea($P$2:$P$68,$Q$2:$Q$68,D344)</f>
        <v>13.148509617185464</v>
      </c>
      <c r="F344" s="30">
        <f>_xll.WettedPerimeter($P$2:$P$68,$Q$2:$Q$68,D344)</f>
        <v>28.754613188699423</v>
      </c>
      <c r="G344" s="62">
        <f t="shared" si="36"/>
        <v>0.45726609260571915</v>
      </c>
      <c r="H344" s="62">
        <f t="shared" si="37"/>
        <v>0.59353454246559056</v>
      </c>
      <c r="I344" s="62">
        <f t="shared" si="38"/>
        <v>7.3019198135358359</v>
      </c>
      <c r="J344" s="62">
        <f t="shared" si="39"/>
        <v>7.0578197275088854</v>
      </c>
      <c r="K344" s="62">
        <f t="shared" si="40"/>
        <v>3.4724905599978229</v>
      </c>
      <c r="L344">
        <f t="shared" si="41"/>
        <v>6.4926741750969086</v>
      </c>
    </row>
    <row r="345" spans="1:12" x14ac:dyDescent="0.25">
      <c r="A345" s="67" t="s">
        <v>401</v>
      </c>
      <c r="B345">
        <v>1.4638150000000001</v>
      </c>
      <c r="C345">
        <v>0</v>
      </c>
      <c r="D345" s="20">
        <f t="shared" si="35"/>
        <v>375.39531399999998</v>
      </c>
      <c r="E345" s="30">
        <f>_xll.ChannelArea($P$2:$P$68,$Q$2:$Q$68,D345)</f>
        <v>13.835501302082211</v>
      </c>
      <c r="F345" s="30">
        <f>_xll.WettedPerimeter($P$2:$P$68,$Q$2:$Q$68,D345)</f>
        <v>29.187009810701035</v>
      </c>
      <c r="G345" s="62">
        <f t="shared" si="36"/>
        <v>0.47402941897150441</v>
      </c>
      <c r="H345" s="62">
        <f t="shared" si="37"/>
        <v>0.60795326753221623</v>
      </c>
      <c r="I345" s="62">
        <f t="shared" si="38"/>
        <v>8.1312560419180109</v>
      </c>
      <c r="J345" s="62">
        <f t="shared" si="39"/>
        <v>8.0038343098738274</v>
      </c>
      <c r="K345" s="62">
        <f t="shared" si="40"/>
        <v>4.5955705599990324</v>
      </c>
      <c r="L345">
        <f t="shared" si="41"/>
        <v>7.6163244258787017</v>
      </c>
    </row>
    <row r="346" spans="1:12" x14ac:dyDescent="0.25">
      <c r="A346" s="67" t="s">
        <v>402</v>
      </c>
      <c r="B346">
        <v>1.3683149999999999</v>
      </c>
      <c r="C346">
        <v>0</v>
      </c>
      <c r="D346" s="20">
        <f t="shared" si="35"/>
        <v>375.29981399999997</v>
      </c>
      <c r="E346" s="30">
        <f>_xll.ChannelArea($P$2:$P$68,$Q$2:$Q$68,D346)</f>
        <v>11.147956218748488</v>
      </c>
      <c r="F346" s="30">
        <f>_xll.WettedPerimeter($P$2:$P$68,$Q$2:$Q$68,D346)</f>
        <v>27.457423322696634</v>
      </c>
      <c r="G346" s="62">
        <f t="shared" si="36"/>
        <v>0.40600882638297142</v>
      </c>
      <c r="H346" s="62">
        <f t="shared" si="37"/>
        <v>0.54830682275904385</v>
      </c>
      <c r="I346" s="62">
        <f t="shared" si="38"/>
        <v>4.7005118314546834</v>
      </c>
      <c r="J346" s="62">
        <f t="shared" si="39"/>
        <v>3.9339300617536139</v>
      </c>
      <c r="K346" s="62">
        <f t="shared" si="40"/>
        <v>0.10325055999783217</v>
      </c>
      <c r="L346">
        <f t="shared" si="41"/>
        <v>3.1212945630977629</v>
      </c>
    </row>
    <row r="347" spans="1:12" x14ac:dyDescent="0.25">
      <c r="A347" s="67" t="s">
        <v>403</v>
      </c>
      <c r="B347">
        <v>1.4160649999999999</v>
      </c>
      <c r="C347">
        <v>0</v>
      </c>
      <c r="D347" s="20">
        <f t="shared" si="35"/>
        <v>375.34756399999998</v>
      </c>
      <c r="E347" s="30">
        <f>_xll.ChannelArea($P$2:$P$68,$Q$2:$Q$68,D347)</f>
        <v>12.47158820833201</v>
      </c>
      <c r="F347" s="30">
        <f>_xll.WettedPerimeter($P$2:$P$68,$Q$2:$Q$68,D347)</f>
        <v>28.322216566698835</v>
      </c>
      <c r="G347" s="62">
        <f t="shared" si="36"/>
        <v>0.44034647425851764</v>
      </c>
      <c r="H347" s="62">
        <f t="shared" si="37"/>
        <v>0.57880154574326681</v>
      </c>
      <c r="I347" s="62">
        <f t="shared" si="38"/>
        <v>6.4545073080612205</v>
      </c>
      <c r="J347" s="62">
        <f t="shared" si="39"/>
        <v>6.067144480063984</v>
      </c>
      <c r="K347" s="62">
        <f t="shared" si="40"/>
        <v>2.3494105600002513</v>
      </c>
      <c r="L347">
        <f t="shared" si="41"/>
        <v>5.3689524537767284</v>
      </c>
    </row>
    <row r="348" spans="1:12" x14ac:dyDescent="0.25">
      <c r="A348" s="67" t="s">
        <v>404</v>
      </c>
      <c r="B348">
        <v>1.4638150000000001</v>
      </c>
      <c r="C348">
        <v>0</v>
      </c>
      <c r="D348" s="20">
        <f t="shared" si="35"/>
        <v>375.39531399999998</v>
      </c>
      <c r="E348" s="30">
        <f>_xll.ChannelArea($P$2:$P$68,$Q$2:$Q$68,D348)</f>
        <v>13.835501302082211</v>
      </c>
      <c r="F348" s="30">
        <f>_xll.WettedPerimeter($P$2:$P$68,$Q$2:$Q$68,D348)</f>
        <v>29.187009810701035</v>
      </c>
      <c r="G348" s="62">
        <f t="shared" si="36"/>
        <v>0.47402941897150441</v>
      </c>
      <c r="H348" s="62">
        <f t="shared" si="37"/>
        <v>0.60795326753221623</v>
      </c>
      <c r="I348" s="62">
        <f t="shared" si="38"/>
        <v>8.1312560419180109</v>
      </c>
      <c r="J348" s="62">
        <f t="shared" si="39"/>
        <v>8.0038343098738274</v>
      </c>
      <c r="K348" s="62">
        <f t="shared" si="40"/>
        <v>4.5955705599990324</v>
      </c>
      <c r="L348">
        <f t="shared" si="41"/>
        <v>7.6163244258787017</v>
      </c>
    </row>
    <row r="349" spans="1:12" x14ac:dyDescent="0.25">
      <c r="A349" s="67" t="s">
        <v>405</v>
      </c>
      <c r="B349">
        <v>1.39219</v>
      </c>
      <c r="C349">
        <v>0</v>
      </c>
      <c r="D349" s="20">
        <f t="shared" si="35"/>
        <v>375.323689</v>
      </c>
      <c r="E349" s="30">
        <f>_xll.ChannelArea($P$2:$P$68,$Q$2:$Q$68,D349)</f>
        <v>11.804737075520201</v>
      </c>
      <c r="F349" s="30">
        <f>_xll.WettedPerimeter($P$2:$P$68,$Q$2:$Q$68,D349)</f>
        <v>27.88981994469825</v>
      </c>
      <c r="G349" s="62">
        <f t="shared" si="36"/>
        <v>0.42326329459736212</v>
      </c>
      <c r="H349" s="62">
        <f t="shared" si="37"/>
        <v>0.56373336380617478</v>
      </c>
      <c r="I349" s="62">
        <f t="shared" si="38"/>
        <v>5.5878156194035604</v>
      </c>
      <c r="J349" s="62">
        <f t="shared" si="39"/>
        <v>5.0274971392528442</v>
      </c>
      <c r="K349" s="62">
        <f t="shared" si="40"/>
        <v>1.2263305599990417</v>
      </c>
      <c r="L349">
        <f t="shared" si="41"/>
        <v>4.2451592527941102</v>
      </c>
    </row>
    <row r="350" spans="1:12" x14ac:dyDescent="0.25">
      <c r="A350" s="67" t="s">
        <v>406</v>
      </c>
      <c r="B350">
        <v>1.4160649999999999</v>
      </c>
      <c r="C350">
        <v>0</v>
      </c>
      <c r="D350" s="20">
        <f t="shared" si="35"/>
        <v>375.34756399999998</v>
      </c>
      <c r="E350" s="30">
        <f>_xll.ChannelArea($P$2:$P$68,$Q$2:$Q$68,D350)</f>
        <v>12.47158820833201</v>
      </c>
      <c r="F350" s="30">
        <f>_xll.WettedPerimeter($P$2:$P$68,$Q$2:$Q$68,D350)</f>
        <v>28.322216566698835</v>
      </c>
      <c r="G350" s="62">
        <f t="shared" si="36"/>
        <v>0.44034647425851764</v>
      </c>
      <c r="H350" s="62">
        <f t="shared" si="37"/>
        <v>0.57880154574326681</v>
      </c>
      <c r="I350" s="62">
        <f t="shared" si="38"/>
        <v>6.4545073080612205</v>
      </c>
      <c r="J350" s="62">
        <f t="shared" si="39"/>
        <v>6.067144480063984</v>
      </c>
      <c r="K350" s="62">
        <f t="shared" si="40"/>
        <v>2.3494105600002513</v>
      </c>
      <c r="L350">
        <f t="shared" si="41"/>
        <v>5.3689524537767284</v>
      </c>
    </row>
    <row r="351" spans="1:12" x14ac:dyDescent="0.25">
      <c r="A351" s="67" t="s">
        <v>407</v>
      </c>
      <c r="B351">
        <v>1.4638150000000001</v>
      </c>
      <c r="C351">
        <v>0</v>
      </c>
      <c r="D351" s="20">
        <f t="shared" si="35"/>
        <v>375.39531399999998</v>
      </c>
      <c r="E351" s="30">
        <f>_xll.ChannelArea($P$2:$P$68,$Q$2:$Q$68,D351)</f>
        <v>13.835501302082211</v>
      </c>
      <c r="F351" s="30">
        <f>_xll.WettedPerimeter($P$2:$P$68,$Q$2:$Q$68,D351)</f>
        <v>29.187009810701035</v>
      </c>
      <c r="G351" s="62">
        <f t="shared" si="36"/>
        <v>0.47402941897150441</v>
      </c>
      <c r="H351" s="62">
        <f t="shared" si="37"/>
        <v>0.60795326753221623</v>
      </c>
      <c r="I351" s="62">
        <f t="shared" si="38"/>
        <v>8.1312560419180109</v>
      </c>
      <c r="J351" s="62">
        <f t="shared" si="39"/>
        <v>8.0038343098738274</v>
      </c>
      <c r="K351" s="62">
        <f t="shared" si="40"/>
        <v>4.5955705599990324</v>
      </c>
      <c r="L351">
        <f t="shared" si="41"/>
        <v>7.6163244258787017</v>
      </c>
    </row>
    <row r="352" spans="1:12" x14ac:dyDescent="0.25">
      <c r="A352" s="67" t="s">
        <v>408</v>
      </c>
      <c r="B352">
        <v>1.511565</v>
      </c>
      <c r="C352">
        <v>0</v>
      </c>
      <c r="D352" s="20">
        <f t="shared" si="35"/>
        <v>375.44306399999999</v>
      </c>
      <c r="E352" s="30">
        <f>_xll.ChannelArea($P$2:$P$68,$Q$2:$Q$68,D352)</f>
        <v>15.236526749999086</v>
      </c>
      <c r="F352" s="30">
        <f>_xll.WettedPerimeter($P$2:$P$68,$Q$2:$Q$68,D352)</f>
        <v>29.889691617767316</v>
      </c>
      <c r="G352" s="62">
        <f t="shared" si="36"/>
        <v>0.50975857980890127</v>
      </c>
      <c r="H352" s="62">
        <f t="shared" si="37"/>
        <v>0.63813078434473269</v>
      </c>
      <c r="I352" s="62">
        <f t="shared" si="38"/>
        <v>9.8670064539403377</v>
      </c>
      <c r="J352" s="62">
        <f t="shared" si="39"/>
        <v>9.9132064386053287</v>
      </c>
      <c r="K352" s="62">
        <f t="shared" si="40"/>
        <v>6.8417305599978135</v>
      </c>
      <c r="L352">
        <f t="shared" si="41"/>
        <v>9.8634105521487072</v>
      </c>
    </row>
    <row r="353" spans="1:12" x14ac:dyDescent="0.25">
      <c r="A353" s="67" t="s">
        <v>409</v>
      </c>
      <c r="B353">
        <v>1.4638150000000001</v>
      </c>
      <c r="C353">
        <v>0</v>
      </c>
      <c r="D353" s="20">
        <f t="shared" si="35"/>
        <v>375.39531399999998</v>
      </c>
      <c r="E353" s="30">
        <f>_xll.ChannelArea($P$2:$P$68,$Q$2:$Q$68,D353)</f>
        <v>13.835501302082211</v>
      </c>
      <c r="F353" s="30">
        <f>_xll.WettedPerimeter($P$2:$P$68,$Q$2:$Q$68,D353)</f>
        <v>29.187009810701035</v>
      </c>
      <c r="G353" s="62">
        <f t="shared" si="36"/>
        <v>0.47402941897150441</v>
      </c>
      <c r="H353" s="62">
        <f t="shared" si="37"/>
        <v>0.60795326753221623</v>
      </c>
      <c r="I353" s="62">
        <f t="shared" si="38"/>
        <v>8.1312560419180109</v>
      </c>
      <c r="J353" s="62">
        <f t="shared" si="39"/>
        <v>8.0038343098738274</v>
      </c>
      <c r="K353" s="62">
        <f t="shared" si="40"/>
        <v>4.5955705599990324</v>
      </c>
      <c r="L353">
        <f t="shared" si="41"/>
        <v>7.6163244258787017</v>
      </c>
    </row>
    <row r="354" spans="1:12" x14ac:dyDescent="0.25">
      <c r="A354" s="67" t="s">
        <v>410</v>
      </c>
      <c r="B354">
        <v>1.39219</v>
      </c>
      <c r="C354">
        <v>0</v>
      </c>
      <c r="D354" s="20">
        <f t="shared" si="35"/>
        <v>375.323689</v>
      </c>
      <c r="E354" s="30">
        <f>_xll.ChannelArea($P$2:$P$68,$Q$2:$Q$68,D354)</f>
        <v>11.804737075520201</v>
      </c>
      <c r="F354" s="30">
        <f>_xll.WettedPerimeter($P$2:$P$68,$Q$2:$Q$68,D354)</f>
        <v>27.88981994469825</v>
      </c>
      <c r="G354" s="62">
        <f t="shared" si="36"/>
        <v>0.42326329459736212</v>
      </c>
      <c r="H354" s="62">
        <f t="shared" si="37"/>
        <v>0.56373336380617478</v>
      </c>
      <c r="I354" s="62">
        <f t="shared" si="38"/>
        <v>5.5878156194035604</v>
      </c>
      <c r="J354" s="62">
        <f t="shared" si="39"/>
        <v>5.0274971392528442</v>
      </c>
      <c r="K354" s="62">
        <f t="shared" si="40"/>
        <v>1.2263305599990417</v>
      </c>
      <c r="L354">
        <f t="shared" si="41"/>
        <v>4.2451592527941102</v>
      </c>
    </row>
    <row r="355" spans="1:12" x14ac:dyDescent="0.25">
      <c r="A355" s="67" t="s">
        <v>411</v>
      </c>
      <c r="B355">
        <v>1.4160649999999999</v>
      </c>
      <c r="C355">
        <v>0</v>
      </c>
      <c r="D355" s="20">
        <f t="shared" si="35"/>
        <v>375.34756399999998</v>
      </c>
      <c r="E355" s="30">
        <f>_xll.ChannelArea($P$2:$P$68,$Q$2:$Q$68,D355)</f>
        <v>12.47158820833201</v>
      </c>
      <c r="F355" s="30">
        <f>_xll.WettedPerimeter($P$2:$P$68,$Q$2:$Q$68,D355)</f>
        <v>28.322216566698835</v>
      </c>
      <c r="G355" s="62">
        <f t="shared" si="36"/>
        <v>0.44034647425851764</v>
      </c>
      <c r="H355" s="62">
        <f t="shared" si="37"/>
        <v>0.57880154574326681</v>
      </c>
      <c r="I355" s="62">
        <f t="shared" si="38"/>
        <v>6.4545073080612205</v>
      </c>
      <c r="J355" s="62">
        <f t="shared" si="39"/>
        <v>6.067144480063984</v>
      </c>
      <c r="K355" s="62">
        <f t="shared" si="40"/>
        <v>2.3494105600002513</v>
      </c>
      <c r="L355">
        <f t="shared" si="41"/>
        <v>5.3689524537767284</v>
      </c>
    </row>
    <row r="356" spans="1:12" x14ac:dyDescent="0.25">
      <c r="A356" s="67" t="s">
        <v>412</v>
      </c>
      <c r="B356">
        <v>1.43994</v>
      </c>
      <c r="C356">
        <v>0</v>
      </c>
      <c r="D356" s="20">
        <f t="shared" si="35"/>
        <v>375.37143899999995</v>
      </c>
      <c r="E356" s="30">
        <f>_xll.ChannelArea($P$2:$P$68,$Q$2:$Q$68,D356)</f>
        <v>13.148509617185464</v>
      </c>
      <c r="F356" s="30">
        <f>_xll.WettedPerimeter($P$2:$P$68,$Q$2:$Q$68,D356)</f>
        <v>28.754613188699423</v>
      </c>
      <c r="G356" s="62">
        <f t="shared" si="36"/>
        <v>0.45726609260571915</v>
      </c>
      <c r="H356" s="62">
        <f t="shared" si="37"/>
        <v>0.59353454246559056</v>
      </c>
      <c r="I356" s="62">
        <f t="shared" si="38"/>
        <v>7.3019198135358359</v>
      </c>
      <c r="J356" s="62">
        <f t="shared" si="39"/>
        <v>7.0578197275088854</v>
      </c>
      <c r="K356" s="62">
        <f t="shared" si="40"/>
        <v>3.4724905599978229</v>
      </c>
      <c r="L356">
        <f t="shared" si="41"/>
        <v>6.4926741750969086</v>
      </c>
    </row>
    <row r="357" spans="1:12" x14ac:dyDescent="0.25">
      <c r="A357" s="67" t="s">
        <v>413</v>
      </c>
      <c r="B357">
        <v>1.48769</v>
      </c>
      <c r="C357">
        <v>0</v>
      </c>
      <c r="D357" s="20">
        <f t="shared" si="35"/>
        <v>375.41918899999996</v>
      </c>
      <c r="E357" s="30">
        <f>_xll.ChannelArea($P$2:$P$68,$Q$2:$Q$68,D357)</f>
        <v>14.532086667966897</v>
      </c>
      <c r="F357" s="30">
        <f>_xll.WettedPerimeter($P$2:$P$68,$Q$2:$Q$68,D357)</f>
        <v>29.556536292095231</v>
      </c>
      <c r="G357" s="62">
        <f t="shared" si="36"/>
        <v>0.49167082787888922</v>
      </c>
      <c r="H357" s="62">
        <f t="shared" si="37"/>
        <v>0.62294488972382922</v>
      </c>
      <c r="I357" s="62">
        <f t="shared" si="38"/>
        <v>8.9935441671352088</v>
      </c>
      <c r="J357" s="62">
        <f t="shared" si="39"/>
        <v>8.9639365254740078</v>
      </c>
      <c r="K357" s="62">
        <f t="shared" si="40"/>
        <v>5.718650559996604</v>
      </c>
      <c r="L357">
        <f t="shared" si="41"/>
        <v>8.739903215187951</v>
      </c>
    </row>
    <row r="358" spans="1:12" x14ac:dyDescent="0.25">
      <c r="A358" s="67" t="s">
        <v>414</v>
      </c>
      <c r="B358">
        <v>1.081815</v>
      </c>
      <c r="C358">
        <v>0</v>
      </c>
      <c r="D358" s="20">
        <f t="shared" si="35"/>
        <v>375.01331399999998</v>
      </c>
      <c r="E358" s="30">
        <f>_xll.ChannelArea($P$2:$P$68,$Q$2:$Q$68,D358)</f>
        <v>5.3381928716210041</v>
      </c>
      <c r="F358" s="30">
        <f>_xll.WettedPerimeter($P$2:$P$68,$Q$2:$Q$68,D358)</f>
        <v>14.334490648693773</v>
      </c>
      <c r="G358" s="62">
        <f t="shared" si="36"/>
        <v>0.37240199198200641</v>
      </c>
      <c r="H358" s="62">
        <f t="shared" si="37"/>
        <v>0.51761636302263636</v>
      </c>
      <c r="I358" s="62">
        <f t="shared" si="38"/>
        <v>2.9352579683359998</v>
      </c>
      <c r="J358" s="62">
        <f t="shared" si="39"/>
        <v>1.6637148603599137</v>
      </c>
      <c r="K358" s="62">
        <f t="shared" si="40"/>
        <v>-13.373709440002131</v>
      </c>
      <c r="L358">
        <f t="shared" si="41"/>
        <v>-10.370661147419014</v>
      </c>
    </row>
    <row r="359" spans="1:12" x14ac:dyDescent="0.25">
      <c r="A359" s="67" t="s">
        <v>415</v>
      </c>
      <c r="B359">
        <v>1.4638150000000001</v>
      </c>
      <c r="C359">
        <v>0</v>
      </c>
      <c r="D359" s="20">
        <f t="shared" si="35"/>
        <v>375.39531399999998</v>
      </c>
      <c r="E359" s="30">
        <f>_xll.ChannelArea($P$2:$P$68,$Q$2:$Q$68,D359)</f>
        <v>13.835501302082211</v>
      </c>
      <c r="F359" s="30">
        <f>_xll.WettedPerimeter($P$2:$P$68,$Q$2:$Q$68,D359)</f>
        <v>29.187009810701035</v>
      </c>
      <c r="G359" s="62">
        <f t="shared" si="36"/>
        <v>0.47402941897150441</v>
      </c>
      <c r="H359" s="62">
        <f t="shared" si="37"/>
        <v>0.60795326753221623</v>
      </c>
      <c r="I359" s="62">
        <f t="shared" si="38"/>
        <v>8.1312560419180109</v>
      </c>
      <c r="J359" s="62">
        <f t="shared" si="39"/>
        <v>8.0038343098738274</v>
      </c>
      <c r="K359" s="62">
        <f t="shared" si="40"/>
        <v>4.5955705599990324</v>
      </c>
      <c r="L359">
        <f t="shared" si="41"/>
        <v>7.6163244258787017</v>
      </c>
    </row>
    <row r="360" spans="1:12" x14ac:dyDescent="0.25">
      <c r="A360" s="67" t="s">
        <v>416</v>
      </c>
      <c r="B360">
        <v>1.4638150000000001</v>
      </c>
      <c r="C360">
        <v>0</v>
      </c>
      <c r="D360" s="20">
        <f t="shared" si="35"/>
        <v>375.39531399999998</v>
      </c>
      <c r="E360" s="30">
        <f>_xll.ChannelArea($P$2:$P$68,$Q$2:$Q$68,D360)</f>
        <v>13.835501302082211</v>
      </c>
      <c r="F360" s="30">
        <f>_xll.WettedPerimeter($P$2:$P$68,$Q$2:$Q$68,D360)</f>
        <v>29.187009810701035</v>
      </c>
      <c r="G360" s="62">
        <f t="shared" si="36"/>
        <v>0.47402941897150441</v>
      </c>
      <c r="H360" s="62">
        <f t="shared" si="37"/>
        <v>0.60795326753221623</v>
      </c>
      <c r="I360" s="62">
        <f t="shared" si="38"/>
        <v>8.1312560419180109</v>
      </c>
      <c r="J360" s="62">
        <f t="shared" si="39"/>
        <v>8.0038343098738274</v>
      </c>
      <c r="K360" s="62">
        <f t="shared" si="40"/>
        <v>4.5955705599990324</v>
      </c>
      <c r="L360">
        <f t="shared" si="41"/>
        <v>7.6163244258787017</v>
      </c>
    </row>
    <row r="361" spans="1:12" x14ac:dyDescent="0.25">
      <c r="A361" s="67" t="s">
        <v>417</v>
      </c>
      <c r="B361">
        <v>1.4160649999999999</v>
      </c>
      <c r="C361">
        <v>0</v>
      </c>
      <c r="D361" s="20">
        <f t="shared" si="35"/>
        <v>375.34756399999998</v>
      </c>
      <c r="E361" s="30">
        <f>_xll.ChannelArea($P$2:$P$68,$Q$2:$Q$68,D361)</f>
        <v>12.47158820833201</v>
      </c>
      <c r="F361" s="30">
        <f>_xll.WettedPerimeter($P$2:$P$68,$Q$2:$Q$68,D361)</f>
        <v>28.322216566698835</v>
      </c>
      <c r="G361" s="62">
        <f t="shared" si="36"/>
        <v>0.44034647425851764</v>
      </c>
      <c r="H361" s="62">
        <f t="shared" si="37"/>
        <v>0.57880154574326681</v>
      </c>
      <c r="I361" s="62">
        <f t="shared" si="38"/>
        <v>6.4545073080612205</v>
      </c>
      <c r="J361" s="62">
        <f t="shared" si="39"/>
        <v>6.067144480063984</v>
      </c>
      <c r="K361" s="62">
        <f t="shared" si="40"/>
        <v>2.3494105600002513</v>
      </c>
      <c r="L361">
        <f t="shared" si="41"/>
        <v>5.3689524537767284</v>
      </c>
    </row>
    <row r="362" spans="1:12" x14ac:dyDescent="0.25">
      <c r="A362" s="67" t="s">
        <v>418</v>
      </c>
      <c r="B362">
        <v>1.48769</v>
      </c>
      <c r="C362">
        <v>0</v>
      </c>
      <c r="D362" s="20">
        <f t="shared" si="35"/>
        <v>375.41918899999996</v>
      </c>
      <c r="E362" s="30">
        <f>_xll.ChannelArea($P$2:$P$68,$Q$2:$Q$68,D362)</f>
        <v>14.532086667966897</v>
      </c>
      <c r="F362" s="30">
        <f>_xll.WettedPerimeter($P$2:$P$68,$Q$2:$Q$68,D362)</f>
        <v>29.556536292095231</v>
      </c>
      <c r="G362" s="62">
        <f t="shared" si="36"/>
        <v>0.49167082787888922</v>
      </c>
      <c r="H362" s="62">
        <f t="shared" si="37"/>
        <v>0.62294488972382922</v>
      </c>
      <c r="I362" s="62">
        <f t="shared" si="38"/>
        <v>8.9935441671352088</v>
      </c>
      <c r="J362" s="62">
        <f t="shared" si="39"/>
        <v>8.9639365254740078</v>
      </c>
      <c r="K362" s="62">
        <f t="shared" si="40"/>
        <v>5.718650559996604</v>
      </c>
      <c r="L362">
        <f t="shared" si="41"/>
        <v>8.739903215187951</v>
      </c>
    </row>
    <row r="363" spans="1:12" x14ac:dyDescent="0.25">
      <c r="A363" s="67" t="s">
        <v>419</v>
      </c>
      <c r="B363">
        <v>1.39219</v>
      </c>
      <c r="C363">
        <v>0</v>
      </c>
      <c r="D363" s="20">
        <f t="shared" si="35"/>
        <v>375.323689</v>
      </c>
      <c r="E363" s="30">
        <f>_xll.ChannelArea($P$2:$P$68,$Q$2:$Q$68,D363)</f>
        <v>11.804737075520201</v>
      </c>
      <c r="F363" s="30">
        <f>_xll.WettedPerimeter($P$2:$P$68,$Q$2:$Q$68,D363)</f>
        <v>27.88981994469825</v>
      </c>
      <c r="G363" s="62">
        <f t="shared" si="36"/>
        <v>0.42326329459736212</v>
      </c>
      <c r="H363" s="62">
        <f t="shared" si="37"/>
        <v>0.56373336380617478</v>
      </c>
      <c r="I363" s="62">
        <f t="shared" si="38"/>
        <v>5.5878156194035604</v>
      </c>
      <c r="J363" s="62">
        <f t="shared" si="39"/>
        <v>5.0274971392528442</v>
      </c>
      <c r="K363" s="62">
        <f t="shared" si="40"/>
        <v>1.2263305599990417</v>
      </c>
      <c r="L363">
        <f t="shared" si="41"/>
        <v>4.2451592527941102</v>
      </c>
    </row>
    <row r="364" spans="1:12" x14ac:dyDescent="0.25">
      <c r="A364" s="67" t="s">
        <v>420</v>
      </c>
      <c r="B364">
        <v>1.43994</v>
      </c>
      <c r="C364">
        <v>0</v>
      </c>
      <c r="D364" s="20">
        <f t="shared" si="35"/>
        <v>375.37143899999995</v>
      </c>
      <c r="E364" s="30">
        <f>_xll.ChannelArea($P$2:$P$68,$Q$2:$Q$68,D364)</f>
        <v>13.148509617185464</v>
      </c>
      <c r="F364" s="30">
        <f>_xll.WettedPerimeter($P$2:$P$68,$Q$2:$Q$68,D364)</f>
        <v>28.754613188699423</v>
      </c>
      <c r="G364" s="62">
        <f t="shared" si="36"/>
        <v>0.45726609260571915</v>
      </c>
      <c r="H364" s="62">
        <f t="shared" si="37"/>
        <v>0.59353454246559056</v>
      </c>
      <c r="I364" s="62">
        <f t="shared" si="38"/>
        <v>7.3019198135358359</v>
      </c>
      <c r="J364" s="62">
        <f t="shared" si="39"/>
        <v>7.0578197275088854</v>
      </c>
      <c r="K364" s="62">
        <f t="shared" si="40"/>
        <v>3.4724905599978229</v>
      </c>
      <c r="L364">
        <f t="shared" si="41"/>
        <v>6.4926741750969086</v>
      </c>
    </row>
    <row r="365" spans="1:12" x14ac:dyDescent="0.25">
      <c r="A365" s="67" t="s">
        <v>421</v>
      </c>
      <c r="B365">
        <v>1.43994</v>
      </c>
      <c r="C365">
        <v>0</v>
      </c>
      <c r="D365" s="20">
        <f t="shared" si="35"/>
        <v>375.37143899999995</v>
      </c>
      <c r="E365" s="30">
        <f>_xll.ChannelArea($P$2:$P$68,$Q$2:$Q$68,D365)</f>
        <v>13.148509617185464</v>
      </c>
      <c r="F365" s="30">
        <f>_xll.WettedPerimeter($P$2:$P$68,$Q$2:$Q$68,D365)</f>
        <v>28.754613188699423</v>
      </c>
      <c r="G365" s="62">
        <f t="shared" si="36"/>
        <v>0.45726609260571915</v>
      </c>
      <c r="H365" s="62">
        <f t="shared" si="37"/>
        <v>0.59353454246559056</v>
      </c>
      <c r="I365" s="62">
        <f t="shared" si="38"/>
        <v>7.3019198135358359</v>
      </c>
      <c r="J365" s="62">
        <f t="shared" si="39"/>
        <v>7.0578197275088854</v>
      </c>
      <c r="K365" s="62">
        <f t="shared" si="40"/>
        <v>3.4724905599978229</v>
      </c>
      <c r="L365">
        <f t="shared" si="41"/>
        <v>6.4926741750969086</v>
      </c>
    </row>
    <row r="366" spans="1:12" x14ac:dyDescent="0.25">
      <c r="A366" s="67" t="s">
        <v>422</v>
      </c>
      <c r="B366">
        <v>1.4638150000000001</v>
      </c>
      <c r="C366">
        <v>0</v>
      </c>
      <c r="D366" s="20">
        <f t="shared" si="35"/>
        <v>375.39531399999998</v>
      </c>
      <c r="E366" s="30">
        <f>_xll.ChannelArea($P$2:$P$68,$Q$2:$Q$68,D366)</f>
        <v>13.835501302082211</v>
      </c>
      <c r="F366" s="30">
        <f>_xll.WettedPerimeter($P$2:$P$68,$Q$2:$Q$68,D366)</f>
        <v>29.187009810701035</v>
      </c>
      <c r="G366" s="62">
        <f t="shared" si="36"/>
        <v>0.47402941897150441</v>
      </c>
      <c r="H366" s="62">
        <f t="shared" si="37"/>
        <v>0.60795326753221623</v>
      </c>
      <c r="I366" s="62">
        <f t="shared" si="38"/>
        <v>8.1312560419180109</v>
      </c>
      <c r="J366" s="62">
        <f t="shared" si="39"/>
        <v>8.0038343098738274</v>
      </c>
      <c r="K366" s="62">
        <f t="shared" si="40"/>
        <v>4.5955705599990324</v>
      </c>
      <c r="L366">
        <f t="shared" si="41"/>
        <v>7.6163244258787017</v>
      </c>
    </row>
    <row r="367" spans="1:12" x14ac:dyDescent="0.25">
      <c r="A367" s="67" t="s">
        <v>423</v>
      </c>
      <c r="B367">
        <v>1.4160649999999999</v>
      </c>
      <c r="C367">
        <v>0</v>
      </c>
      <c r="D367" s="20">
        <f t="shared" si="35"/>
        <v>375.34756399999998</v>
      </c>
      <c r="E367" s="30">
        <f>_xll.ChannelArea($P$2:$P$68,$Q$2:$Q$68,D367)</f>
        <v>12.47158820833201</v>
      </c>
      <c r="F367" s="30">
        <f>_xll.WettedPerimeter($P$2:$P$68,$Q$2:$Q$68,D367)</f>
        <v>28.322216566698835</v>
      </c>
      <c r="G367" s="62">
        <f t="shared" si="36"/>
        <v>0.44034647425851764</v>
      </c>
      <c r="H367" s="62">
        <f t="shared" si="37"/>
        <v>0.57880154574326681</v>
      </c>
      <c r="I367" s="62">
        <f t="shared" si="38"/>
        <v>6.4545073080612205</v>
      </c>
      <c r="J367" s="62">
        <f t="shared" si="39"/>
        <v>6.067144480063984</v>
      </c>
      <c r="K367" s="62">
        <f t="shared" si="40"/>
        <v>2.3494105600002513</v>
      </c>
      <c r="L367">
        <f t="shared" si="41"/>
        <v>5.3689524537767284</v>
      </c>
    </row>
    <row r="368" spans="1:12" x14ac:dyDescent="0.25">
      <c r="A368" s="67" t="s">
        <v>424</v>
      </c>
      <c r="B368">
        <v>1.4160649999999999</v>
      </c>
      <c r="C368">
        <v>0</v>
      </c>
      <c r="D368" s="20">
        <f t="shared" si="35"/>
        <v>375.34756399999998</v>
      </c>
      <c r="E368" s="30">
        <f>_xll.ChannelArea($P$2:$P$68,$Q$2:$Q$68,D368)</f>
        <v>12.47158820833201</v>
      </c>
      <c r="F368" s="30">
        <f>_xll.WettedPerimeter($P$2:$P$68,$Q$2:$Q$68,D368)</f>
        <v>28.322216566698835</v>
      </c>
      <c r="G368" s="62">
        <f t="shared" si="36"/>
        <v>0.44034647425851764</v>
      </c>
      <c r="H368" s="62">
        <f t="shared" si="37"/>
        <v>0.57880154574326681</v>
      </c>
      <c r="I368" s="62">
        <f t="shared" si="38"/>
        <v>6.4545073080612205</v>
      </c>
      <c r="J368" s="62">
        <f t="shared" si="39"/>
        <v>6.067144480063984</v>
      </c>
      <c r="K368" s="62">
        <f t="shared" si="40"/>
        <v>2.3494105600002513</v>
      </c>
      <c r="L368">
        <f t="shared" si="41"/>
        <v>5.3689524537767284</v>
      </c>
    </row>
    <row r="369" spans="1:12" x14ac:dyDescent="0.25">
      <c r="A369" s="67" t="s">
        <v>425</v>
      </c>
      <c r="B369">
        <v>1.39219</v>
      </c>
      <c r="C369">
        <v>0</v>
      </c>
      <c r="D369" s="20">
        <f t="shared" si="35"/>
        <v>375.323689</v>
      </c>
      <c r="E369" s="30">
        <f>_xll.ChannelArea($P$2:$P$68,$Q$2:$Q$68,D369)</f>
        <v>11.804737075520201</v>
      </c>
      <c r="F369" s="30">
        <f>_xll.WettedPerimeter($P$2:$P$68,$Q$2:$Q$68,D369)</f>
        <v>27.88981994469825</v>
      </c>
      <c r="G369" s="62">
        <f t="shared" si="36"/>
        <v>0.42326329459736212</v>
      </c>
      <c r="H369" s="62">
        <f t="shared" si="37"/>
        <v>0.56373336380617478</v>
      </c>
      <c r="I369" s="62">
        <f t="shared" si="38"/>
        <v>5.5878156194035604</v>
      </c>
      <c r="J369" s="62">
        <f t="shared" si="39"/>
        <v>5.0274971392528442</v>
      </c>
      <c r="K369" s="62">
        <f t="shared" si="40"/>
        <v>1.2263305599990417</v>
      </c>
      <c r="L369">
        <f t="shared" si="41"/>
        <v>4.2451592527941102</v>
      </c>
    </row>
    <row r="370" spans="1:12" x14ac:dyDescent="0.25">
      <c r="A370" s="67" t="s">
        <v>426</v>
      </c>
      <c r="B370">
        <v>1.43994</v>
      </c>
      <c r="C370">
        <v>0</v>
      </c>
      <c r="D370" s="20">
        <f t="shared" si="35"/>
        <v>375.37143899999995</v>
      </c>
      <c r="E370" s="30">
        <f>_xll.ChannelArea($P$2:$P$68,$Q$2:$Q$68,D370)</f>
        <v>13.148509617185464</v>
      </c>
      <c r="F370" s="30">
        <f>_xll.WettedPerimeter($P$2:$P$68,$Q$2:$Q$68,D370)</f>
        <v>28.754613188699423</v>
      </c>
      <c r="G370" s="62">
        <f t="shared" si="36"/>
        <v>0.45726609260571915</v>
      </c>
      <c r="H370" s="62">
        <f t="shared" si="37"/>
        <v>0.59353454246559056</v>
      </c>
      <c r="I370" s="62">
        <f t="shared" si="38"/>
        <v>7.3019198135358359</v>
      </c>
      <c r="J370" s="62">
        <f t="shared" si="39"/>
        <v>7.0578197275088854</v>
      </c>
      <c r="K370" s="62">
        <f t="shared" si="40"/>
        <v>3.4724905599978229</v>
      </c>
      <c r="L370">
        <f t="shared" si="41"/>
        <v>6.4926741750969086</v>
      </c>
    </row>
    <row r="371" spans="1:12" x14ac:dyDescent="0.25">
      <c r="A371" s="67" t="s">
        <v>427</v>
      </c>
      <c r="B371">
        <v>1.4160649999999999</v>
      </c>
      <c r="C371">
        <v>0</v>
      </c>
      <c r="D371" s="20">
        <f t="shared" si="35"/>
        <v>375.34756399999998</v>
      </c>
      <c r="E371" s="30">
        <f>_xll.ChannelArea($P$2:$P$68,$Q$2:$Q$68,D371)</f>
        <v>12.47158820833201</v>
      </c>
      <c r="F371" s="30">
        <f>_xll.WettedPerimeter($P$2:$P$68,$Q$2:$Q$68,D371)</f>
        <v>28.322216566698835</v>
      </c>
      <c r="G371" s="62">
        <f t="shared" si="36"/>
        <v>0.44034647425851764</v>
      </c>
      <c r="H371" s="62">
        <f t="shared" si="37"/>
        <v>0.57880154574326681</v>
      </c>
      <c r="I371" s="62">
        <f t="shared" si="38"/>
        <v>6.4545073080612205</v>
      </c>
      <c r="J371" s="62">
        <f t="shared" si="39"/>
        <v>6.067144480063984</v>
      </c>
      <c r="K371" s="62">
        <f t="shared" si="40"/>
        <v>2.3494105600002513</v>
      </c>
      <c r="L371">
        <f t="shared" si="41"/>
        <v>5.3689524537767284</v>
      </c>
    </row>
    <row r="372" spans="1:12" x14ac:dyDescent="0.25">
      <c r="A372" s="67" t="s">
        <v>428</v>
      </c>
      <c r="B372">
        <v>1.4638150000000001</v>
      </c>
      <c r="C372">
        <v>0</v>
      </c>
      <c r="D372" s="20">
        <f t="shared" si="35"/>
        <v>375.39531399999998</v>
      </c>
      <c r="E372" s="30">
        <f>_xll.ChannelArea($P$2:$P$68,$Q$2:$Q$68,D372)</f>
        <v>13.835501302082211</v>
      </c>
      <c r="F372" s="30">
        <f>_xll.WettedPerimeter($P$2:$P$68,$Q$2:$Q$68,D372)</f>
        <v>29.187009810701035</v>
      </c>
      <c r="G372" s="62">
        <f t="shared" si="36"/>
        <v>0.47402941897150441</v>
      </c>
      <c r="H372" s="62">
        <f t="shared" si="37"/>
        <v>0.60795326753221623</v>
      </c>
      <c r="I372" s="62">
        <f t="shared" si="38"/>
        <v>8.1312560419180109</v>
      </c>
      <c r="J372" s="62">
        <f t="shared" si="39"/>
        <v>8.0038343098738274</v>
      </c>
      <c r="K372" s="62">
        <f t="shared" si="40"/>
        <v>4.5955705599990324</v>
      </c>
      <c r="L372">
        <f t="shared" si="41"/>
        <v>7.6163244258787017</v>
      </c>
    </row>
    <row r="373" spans="1:12" x14ac:dyDescent="0.25">
      <c r="A373" s="67" t="s">
        <v>429</v>
      </c>
      <c r="B373">
        <v>1.4160649999999999</v>
      </c>
      <c r="C373">
        <v>0.1999999999999886</v>
      </c>
      <c r="D373" s="20">
        <f t="shared" si="35"/>
        <v>375.34756399999998</v>
      </c>
      <c r="E373" s="30">
        <f>_xll.ChannelArea($P$2:$P$68,$Q$2:$Q$68,D373)</f>
        <v>12.47158820833201</v>
      </c>
      <c r="F373" s="30">
        <f>_xll.WettedPerimeter($P$2:$P$68,$Q$2:$Q$68,D373)</f>
        <v>28.322216566698835</v>
      </c>
      <c r="G373" s="62">
        <f t="shared" si="36"/>
        <v>0.44034647425851764</v>
      </c>
      <c r="H373" s="62">
        <f t="shared" si="37"/>
        <v>0.57880154574326681</v>
      </c>
      <c r="I373" s="62">
        <f t="shared" si="38"/>
        <v>6.4545073080612205</v>
      </c>
      <c r="J373" s="62">
        <f t="shared" si="39"/>
        <v>6.067144480063984</v>
      </c>
      <c r="K373" s="62">
        <f t="shared" si="40"/>
        <v>2.3494105600002513</v>
      </c>
      <c r="L373">
        <f t="shared" si="41"/>
        <v>5.3689524537767284</v>
      </c>
    </row>
    <row r="374" spans="1:12" x14ac:dyDescent="0.25">
      <c r="A374" s="67" t="s">
        <v>430</v>
      </c>
      <c r="B374">
        <v>1.43994</v>
      </c>
      <c r="C374">
        <v>0</v>
      </c>
      <c r="D374" s="20">
        <f t="shared" si="35"/>
        <v>375.37143899999995</v>
      </c>
      <c r="E374" s="30">
        <f>_xll.ChannelArea($P$2:$P$68,$Q$2:$Q$68,D374)</f>
        <v>13.148509617185464</v>
      </c>
      <c r="F374" s="30">
        <f>_xll.WettedPerimeter($P$2:$P$68,$Q$2:$Q$68,D374)</f>
        <v>28.754613188699423</v>
      </c>
      <c r="G374" s="62">
        <f t="shared" si="36"/>
        <v>0.45726609260571915</v>
      </c>
      <c r="H374" s="62">
        <f t="shared" si="37"/>
        <v>0.59353454246559056</v>
      </c>
      <c r="I374" s="62">
        <f t="shared" si="38"/>
        <v>7.3019198135358359</v>
      </c>
      <c r="J374" s="62">
        <f t="shared" si="39"/>
        <v>7.0578197275088854</v>
      </c>
      <c r="K374" s="62">
        <f t="shared" si="40"/>
        <v>3.4724905599978229</v>
      </c>
      <c r="L374">
        <f t="shared" si="41"/>
        <v>6.4926741750969086</v>
      </c>
    </row>
    <row r="375" spans="1:12" x14ac:dyDescent="0.25">
      <c r="A375" s="67" t="s">
        <v>431</v>
      </c>
      <c r="B375">
        <v>1.4638150000000001</v>
      </c>
      <c r="C375">
        <v>0</v>
      </c>
      <c r="D375" s="20">
        <f t="shared" si="35"/>
        <v>375.39531399999998</v>
      </c>
      <c r="E375" s="30">
        <f>_xll.ChannelArea($P$2:$P$68,$Q$2:$Q$68,D375)</f>
        <v>13.835501302082211</v>
      </c>
      <c r="F375" s="30">
        <f>_xll.WettedPerimeter($P$2:$P$68,$Q$2:$Q$68,D375)</f>
        <v>29.187009810701035</v>
      </c>
      <c r="G375" s="62">
        <f t="shared" si="36"/>
        <v>0.47402941897150441</v>
      </c>
      <c r="H375" s="62">
        <f t="shared" si="37"/>
        <v>0.60795326753221623</v>
      </c>
      <c r="I375" s="62">
        <f t="shared" si="38"/>
        <v>8.1312560419180109</v>
      </c>
      <c r="J375" s="62">
        <f t="shared" si="39"/>
        <v>8.0038343098738274</v>
      </c>
      <c r="K375" s="62">
        <f t="shared" si="40"/>
        <v>4.5955705599990324</v>
      </c>
      <c r="L375">
        <f t="shared" si="41"/>
        <v>7.6163244258787017</v>
      </c>
    </row>
    <row r="376" spans="1:12" x14ac:dyDescent="0.25">
      <c r="A376" s="67" t="s">
        <v>432</v>
      </c>
      <c r="B376">
        <v>1.4638150000000001</v>
      </c>
      <c r="C376">
        <v>0</v>
      </c>
      <c r="D376" s="20">
        <f t="shared" si="35"/>
        <v>375.39531399999998</v>
      </c>
      <c r="E376" s="30">
        <f>_xll.ChannelArea($P$2:$P$68,$Q$2:$Q$68,D376)</f>
        <v>13.835501302082211</v>
      </c>
      <c r="F376" s="30">
        <f>_xll.WettedPerimeter($P$2:$P$68,$Q$2:$Q$68,D376)</f>
        <v>29.187009810701035</v>
      </c>
      <c r="G376" s="62">
        <f t="shared" si="36"/>
        <v>0.47402941897150441</v>
      </c>
      <c r="H376" s="62">
        <f t="shared" si="37"/>
        <v>0.60795326753221623</v>
      </c>
      <c r="I376" s="62">
        <f t="shared" si="38"/>
        <v>8.1312560419180109</v>
      </c>
      <c r="J376" s="62">
        <f t="shared" si="39"/>
        <v>8.0038343098738274</v>
      </c>
      <c r="K376" s="62">
        <f t="shared" si="40"/>
        <v>4.5955705599990324</v>
      </c>
      <c r="L376">
        <f t="shared" si="41"/>
        <v>7.6163244258787017</v>
      </c>
    </row>
    <row r="377" spans="1:12" x14ac:dyDescent="0.25">
      <c r="A377" s="67" t="s">
        <v>433</v>
      </c>
      <c r="B377">
        <v>1.4160649999999999</v>
      </c>
      <c r="C377">
        <v>0</v>
      </c>
      <c r="D377" s="20">
        <f t="shared" si="35"/>
        <v>375.34756399999998</v>
      </c>
      <c r="E377" s="30">
        <f>_xll.ChannelArea($P$2:$P$68,$Q$2:$Q$68,D377)</f>
        <v>12.47158820833201</v>
      </c>
      <c r="F377" s="30">
        <f>_xll.WettedPerimeter($P$2:$P$68,$Q$2:$Q$68,D377)</f>
        <v>28.322216566698835</v>
      </c>
      <c r="G377" s="62">
        <f t="shared" si="36"/>
        <v>0.44034647425851764</v>
      </c>
      <c r="H377" s="62">
        <f t="shared" si="37"/>
        <v>0.57880154574326681</v>
      </c>
      <c r="I377" s="62">
        <f t="shared" si="38"/>
        <v>6.4545073080612205</v>
      </c>
      <c r="J377" s="62">
        <f t="shared" si="39"/>
        <v>6.067144480063984</v>
      </c>
      <c r="K377" s="62">
        <f t="shared" si="40"/>
        <v>2.3494105600002513</v>
      </c>
      <c r="L377">
        <f t="shared" si="41"/>
        <v>5.3689524537767284</v>
      </c>
    </row>
    <row r="378" spans="1:12" x14ac:dyDescent="0.25">
      <c r="A378" s="67" t="s">
        <v>434</v>
      </c>
      <c r="B378">
        <v>1.4638150000000001</v>
      </c>
      <c r="C378">
        <v>0</v>
      </c>
      <c r="D378" s="20">
        <f t="shared" si="35"/>
        <v>375.39531399999998</v>
      </c>
      <c r="E378" s="30">
        <f>_xll.ChannelArea($P$2:$P$68,$Q$2:$Q$68,D378)</f>
        <v>13.835501302082211</v>
      </c>
      <c r="F378" s="30">
        <f>_xll.WettedPerimeter($P$2:$P$68,$Q$2:$Q$68,D378)</f>
        <v>29.187009810701035</v>
      </c>
      <c r="G378" s="62">
        <f t="shared" si="36"/>
        <v>0.47402941897150441</v>
      </c>
      <c r="H378" s="62">
        <f t="shared" si="37"/>
        <v>0.60795326753221623</v>
      </c>
      <c r="I378" s="62">
        <f t="shared" si="38"/>
        <v>8.1312560419180109</v>
      </c>
      <c r="J378" s="62">
        <f t="shared" si="39"/>
        <v>8.0038343098738274</v>
      </c>
      <c r="K378" s="62">
        <f t="shared" si="40"/>
        <v>4.5955705599990324</v>
      </c>
      <c r="L378">
        <f t="shared" si="41"/>
        <v>7.6163244258787017</v>
      </c>
    </row>
    <row r="379" spans="1:12" x14ac:dyDescent="0.25">
      <c r="A379" s="67" t="s">
        <v>435</v>
      </c>
      <c r="B379">
        <v>1.43994</v>
      </c>
      <c r="C379">
        <v>0</v>
      </c>
      <c r="D379" s="20">
        <f t="shared" si="35"/>
        <v>375.37143899999995</v>
      </c>
      <c r="E379" s="30">
        <f>_xll.ChannelArea($P$2:$P$68,$Q$2:$Q$68,D379)</f>
        <v>13.148509617185464</v>
      </c>
      <c r="F379" s="30">
        <f>_xll.WettedPerimeter($P$2:$P$68,$Q$2:$Q$68,D379)</f>
        <v>28.754613188699423</v>
      </c>
      <c r="G379" s="62">
        <f t="shared" si="36"/>
        <v>0.45726609260571915</v>
      </c>
      <c r="H379" s="62">
        <f t="shared" si="37"/>
        <v>0.59353454246559056</v>
      </c>
      <c r="I379" s="62">
        <f t="shared" si="38"/>
        <v>7.3019198135358359</v>
      </c>
      <c r="J379" s="62">
        <f t="shared" si="39"/>
        <v>7.0578197275088854</v>
      </c>
      <c r="K379" s="62">
        <f t="shared" si="40"/>
        <v>3.4724905599978229</v>
      </c>
      <c r="L379">
        <f t="shared" si="41"/>
        <v>6.4926741750969086</v>
      </c>
    </row>
    <row r="380" spans="1:12" x14ac:dyDescent="0.25">
      <c r="A380" s="67" t="s">
        <v>436</v>
      </c>
      <c r="B380">
        <v>1.43994</v>
      </c>
      <c r="C380">
        <v>0</v>
      </c>
      <c r="D380" s="20">
        <f t="shared" si="35"/>
        <v>375.37143899999995</v>
      </c>
      <c r="E380" s="30">
        <f>_xll.ChannelArea($P$2:$P$68,$Q$2:$Q$68,D380)</f>
        <v>13.148509617185464</v>
      </c>
      <c r="F380" s="30">
        <f>_xll.WettedPerimeter($P$2:$P$68,$Q$2:$Q$68,D380)</f>
        <v>28.754613188699423</v>
      </c>
      <c r="G380" s="62">
        <f t="shared" si="36"/>
        <v>0.45726609260571915</v>
      </c>
      <c r="H380" s="62">
        <f t="shared" si="37"/>
        <v>0.59353454246559056</v>
      </c>
      <c r="I380" s="62">
        <f t="shared" si="38"/>
        <v>7.3019198135358359</v>
      </c>
      <c r="J380" s="62">
        <f t="shared" si="39"/>
        <v>7.0578197275088854</v>
      </c>
      <c r="K380" s="62">
        <f t="shared" si="40"/>
        <v>3.4724905599978229</v>
      </c>
      <c r="L380">
        <f t="shared" si="41"/>
        <v>6.4926741750969086</v>
      </c>
    </row>
    <row r="381" spans="1:12" x14ac:dyDescent="0.25">
      <c r="A381" s="67" t="s">
        <v>437</v>
      </c>
      <c r="B381">
        <v>1.4160649999999999</v>
      </c>
      <c r="C381">
        <v>0</v>
      </c>
      <c r="D381" s="20">
        <f t="shared" si="35"/>
        <v>375.34756399999998</v>
      </c>
      <c r="E381" s="30">
        <f>_xll.ChannelArea($P$2:$P$68,$Q$2:$Q$68,D381)</f>
        <v>12.47158820833201</v>
      </c>
      <c r="F381" s="30">
        <f>_xll.WettedPerimeter($P$2:$P$68,$Q$2:$Q$68,D381)</f>
        <v>28.322216566698835</v>
      </c>
      <c r="G381" s="62">
        <f t="shared" si="36"/>
        <v>0.44034647425851764</v>
      </c>
      <c r="H381" s="62">
        <f t="shared" si="37"/>
        <v>0.57880154574326681</v>
      </c>
      <c r="I381" s="62">
        <f t="shared" si="38"/>
        <v>6.4545073080612205</v>
      </c>
      <c r="J381" s="62">
        <f t="shared" si="39"/>
        <v>6.067144480063984</v>
      </c>
      <c r="K381" s="62">
        <f t="shared" si="40"/>
        <v>2.3494105600002513</v>
      </c>
      <c r="L381">
        <f t="shared" si="41"/>
        <v>5.3689524537767284</v>
      </c>
    </row>
    <row r="382" spans="1:12" x14ac:dyDescent="0.25">
      <c r="A382" s="67" t="s">
        <v>438</v>
      </c>
      <c r="B382">
        <v>1.43994</v>
      </c>
      <c r="C382">
        <v>0</v>
      </c>
      <c r="D382" s="20">
        <f t="shared" si="35"/>
        <v>375.37143899999995</v>
      </c>
      <c r="E382" s="30">
        <f>_xll.ChannelArea($P$2:$P$68,$Q$2:$Q$68,D382)</f>
        <v>13.148509617185464</v>
      </c>
      <c r="F382" s="30">
        <f>_xll.WettedPerimeter($P$2:$P$68,$Q$2:$Q$68,D382)</f>
        <v>28.754613188699423</v>
      </c>
      <c r="G382" s="62">
        <f t="shared" si="36"/>
        <v>0.45726609260571915</v>
      </c>
      <c r="H382" s="62">
        <f t="shared" si="37"/>
        <v>0.59353454246559056</v>
      </c>
      <c r="I382" s="62">
        <f t="shared" si="38"/>
        <v>7.3019198135358359</v>
      </c>
      <c r="J382" s="62">
        <f t="shared" si="39"/>
        <v>7.0578197275088854</v>
      </c>
      <c r="K382" s="62">
        <f t="shared" si="40"/>
        <v>3.4724905599978229</v>
      </c>
      <c r="L382">
        <f t="shared" si="41"/>
        <v>6.4926741750969086</v>
      </c>
    </row>
    <row r="383" spans="1:12" x14ac:dyDescent="0.25">
      <c r="A383" s="67" t="s">
        <v>439</v>
      </c>
      <c r="B383">
        <v>1.4160649999999999</v>
      </c>
      <c r="C383">
        <v>0</v>
      </c>
      <c r="D383" s="20">
        <f t="shared" si="35"/>
        <v>375.34756399999998</v>
      </c>
      <c r="E383" s="30">
        <f>_xll.ChannelArea($P$2:$P$68,$Q$2:$Q$68,D383)</f>
        <v>12.47158820833201</v>
      </c>
      <c r="F383" s="30">
        <f>_xll.WettedPerimeter($P$2:$P$68,$Q$2:$Q$68,D383)</f>
        <v>28.322216566698835</v>
      </c>
      <c r="G383" s="62">
        <f t="shared" si="36"/>
        <v>0.44034647425851764</v>
      </c>
      <c r="H383" s="62">
        <f t="shared" si="37"/>
        <v>0.57880154574326681</v>
      </c>
      <c r="I383" s="62">
        <f t="shared" si="38"/>
        <v>6.4545073080612205</v>
      </c>
      <c r="J383" s="62">
        <f t="shared" si="39"/>
        <v>6.067144480063984</v>
      </c>
      <c r="K383" s="62">
        <f t="shared" si="40"/>
        <v>2.3494105600002513</v>
      </c>
      <c r="L383">
        <f t="shared" si="41"/>
        <v>5.3689524537767284</v>
      </c>
    </row>
    <row r="384" spans="1:12" x14ac:dyDescent="0.25">
      <c r="A384" s="67" t="s">
        <v>440</v>
      </c>
      <c r="B384">
        <v>1.4638150000000001</v>
      </c>
      <c r="C384">
        <v>0</v>
      </c>
      <c r="D384" s="20">
        <f t="shared" si="35"/>
        <v>375.39531399999998</v>
      </c>
      <c r="E384" s="30">
        <f>_xll.ChannelArea($P$2:$P$68,$Q$2:$Q$68,D384)</f>
        <v>13.835501302082211</v>
      </c>
      <c r="F384" s="30">
        <f>_xll.WettedPerimeter($P$2:$P$68,$Q$2:$Q$68,D384)</f>
        <v>29.187009810701035</v>
      </c>
      <c r="G384" s="62">
        <f t="shared" si="36"/>
        <v>0.47402941897150441</v>
      </c>
      <c r="H384" s="62">
        <f t="shared" si="37"/>
        <v>0.60795326753221623</v>
      </c>
      <c r="I384" s="62">
        <f t="shared" si="38"/>
        <v>8.1312560419180109</v>
      </c>
      <c r="J384" s="62">
        <f t="shared" si="39"/>
        <v>8.0038343098738274</v>
      </c>
      <c r="K384" s="62">
        <f t="shared" si="40"/>
        <v>4.5955705599990324</v>
      </c>
      <c r="L384">
        <f t="shared" si="41"/>
        <v>7.6163244258787017</v>
      </c>
    </row>
    <row r="385" spans="1:12" x14ac:dyDescent="0.25">
      <c r="A385" s="67" t="s">
        <v>441</v>
      </c>
      <c r="B385">
        <v>1.43994</v>
      </c>
      <c r="C385">
        <v>0</v>
      </c>
      <c r="D385" s="20">
        <f t="shared" si="35"/>
        <v>375.37143899999995</v>
      </c>
      <c r="E385" s="30">
        <f>_xll.ChannelArea($P$2:$P$68,$Q$2:$Q$68,D385)</f>
        <v>13.148509617185464</v>
      </c>
      <c r="F385" s="30">
        <f>_xll.WettedPerimeter($P$2:$P$68,$Q$2:$Q$68,D385)</f>
        <v>28.754613188699423</v>
      </c>
      <c r="G385" s="62">
        <f t="shared" si="36"/>
        <v>0.45726609260571915</v>
      </c>
      <c r="H385" s="62">
        <f t="shared" si="37"/>
        <v>0.59353454246559056</v>
      </c>
      <c r="I385" s="62">
        <f t="shared" si="38"/>
        <v>7.3019198135358359</v>
      </c>
      <c r="J385" s="62">
        <f t="shared" si="39"/>
        <v>7.0578197275088854</v>
      </c>
      <c r="K385" s="62">
        <f t="shared" si="40"/>
        <v>3.4724905599978229</v>
      </c>
      <c r="L385">
        <f t="shared" si="41"/>
        <v>6.4926741750969086</v>
      </c>
    </row>
    <row r="386" spans="1:12" x14ac:dyDescent="0.25">
      <c r="A386" s="67" t="s">
        <v>442</v>
      </c>
      <c r="B386">
        <v>1.4160649999999999</v>
      </c>
      <c r="C386">
        <v>0</v>
      </c>
      <c r="D386" s="20">
        <f t="shared" si="35"/>
        <v>375.34756399999998</v>
      </c>
      <c r="E386" s="30">
        <f>_xll.ChannelArea($P$2:$P$68,$Q$2:$Q$68,D386)</f>
        <v>12.47158820833201</v>
      </c>
      <c r="F386" s="30">
        <f>_xll.WettedPerimeter($P$2:$P$68,$Q$2:$Q$68,D386)</f>
        <v>28.322216566698835</v>
      </c>
      <c r="G386" s="62">
        <f t="shared" si="36"/>
        <v>0.44034647425851764</v>
      </c>
      <c r="H386" s="62">
        <f t="shared" si="37"/>
        <v>0.57880154574326681</v>
      </c>
      <c r="I386" s="62">
        <f t="shared" si="38"/>
        <v>6.4545073080612205</v>
      </c>
      <c r="J386" s="62">
        <f t="shared" si="39"/>
        <v>6.067144480063984</v>
      </c>
      <c r="K386" s="62">
        <f t="shared" si="40"/>
        <v>2.3494105600002513</v>
      </c>
      <c r="L386">
        <f t="shared" si="41"/>
        <v>5.3689524537767284</v>
      </c>
    </row>
    <row r="387" spans="1:12" x14ac:dyDescent="0.25">
      <c r="A387" s="67" t="s">
        <v>443</v>
      </c>
      <c r="B387">
        <v>1.4160649999999999</v>
      </c>
      <c r="C387">
        <v>0</v>
      </c>
      <c r="D387" s="20">
        <f t="shared" ref="D387:D450" si="42">373.931499+B387</f>
        <v>375.34756399999998</v>
      </c>
      <c r="E387" s="30">
        <f>_xll.ChannelArea($P$2:$P$68,$Q$2:$Q$68,D387)</f>
        <v>12.47158820833201</v>
      </c>
      <c r="F387" s="30">
        <f>_xll.WettedPerimeter($P$2:$P$68,$Q$2:$Q$68,D387)</f>
        <v>28.322216566698835</v>
      </c>
      <c r="G387" s="62">
        <f t="shared" ref="G387:G450" si="43">E387/F387</f>
        <v>0.44034647425851764</v>
      </c>
      <c r="H387" s="62">
        <f t="shared" ref="H387:H450" si="44">G387^(2/3)</f>
        <v>0.57880154574326681</v>
      </c>
      <c r="I387" s="62">
        <f t="shared" ref="I387:I450" si="45" xml:space="preserve"> (57.518*H387)- 26.837</f>
        <v>6.4545073080612205</v>
      </c>
      <c r="J387" s="62">
        <f t="shared" ref="J387:J450" si="46">(39.413*LN(H387)) + 27.618</f>
        <v>6.067144480063984</v>
      </c>
      <c r="K387" s="62">
        <f t="shared" ref="K387:K450" si="47">(47.04*D387)-17654</f>
        <v>2.3494105600002513</v>
      </c>
      <c r="L387">
        <f t="shared" ref="L387:L450" si="48">(17667*LN(D387)) - 104722</f>
        <v>5.3689524537767284</v>
      </c>
    </row>
    <row r="388" spans="1:12" x14ac:dyDescent="0.25">
      <c r="A388" s="67" t="s">
        <v>444</v>
      </c>
      <c r="B388">
        <v>1.48769</v>
      </c>
      <c r="C388">
        <v>0</v>
      </c>
      <c r="D388" s="20">
        <f t="shared" si="42"/>
        <v>375.41918899999996</v>
      </c>
      <c r="E388" s="30">
        <f>_xll.ChannelArea($P$2:$P$68,$Q$2:$Q$68,D388)</f>
        <v>14.532086667966897</v>
      </c>
      <c r="F388" s="30">
        <f>_xll.WettedPerimeter($P$2:$P$68,$Q$2:$Q$68,D388)</f>
        <v>29.556536292095231</v>
      </c>
      <c r="G388" s="62">
        <f t="shared" si="43"/>
        <v>0.49167082787888922</v>
      </c>
      <c r="H388" s="62">
        <f t="shared" si="44"/>
        <v>0.62294488972382922</v>
      </c>
      <c r="I388" s="62">
        <f t="shared" si="45"/>
        <v>8.9935441671352088</v>
      </c>
      <c r="J388" s="62">
        <f t="shared" si="46"/>
        <v>8.9639365254740078</v>
      </c>
      <c r="K388" s="62">
        <f t="shared" si="47"/>
        <v>5.718650559996604</v>
      </c>
      <c r="L388">
        <f t="shared" si="48"/>
        <v>8.739903215187951</v>
      </c>
    </row>
    <row r="389" spans="1:12" x14ac:dyDescent="0.25">
      <c r="A389" s="67" t="s">
        <v>445</v>
      </c>
      <c r="B389">
        <v>1.4638150000000001</v>
      </c>
      <c r="C389">
        <v>0</v>
      </c>
      <c r="D389" s="20">
        <f t="shared" si="42"/>
        <v>375.39531399999998</v>
      </c>
      <c r="E389" s="30">
        <f>_xll.ChannelArea($P$2:$P$68,$Q$2:$Q$68,D389)</f>
        <v>13.835501302082211</v>
      </c>
      <c r="F389" s="30">
        <f>_xll.WettedPerimeter($P$2:$P$68,$Q$2:$Q$68,D389)</f>
        <v>29.187009810701035</v>
      </c>
      <c r="G389" s="62">
        <f t="shared" si="43"/>
        <v>0.47402941897150441</v>
      </c>
      <c r="H389" s="62">
        <f t="shared" si="44"/>
        <v>0.60795326753221623</v>
      </c>
      <c r="I389" s="62">
        <f t="shared" si="45"/>
        <v>8.1312560419180109</v>
      </c>
      <c r="J389" s="62">
        <f t="shared" si="46"/>
        <v>8.0038343098738274</v>
      </c>
      <c r="K389" s="62">
        <f t="shared" si="47"/>
        <v>4.5955705599990324</v>
      </c>
      <c r="L389">
        <f t="shared" si="48"/>
        <v>7.6163244258787017</v>
      </c>
    </row>
    <row r="390" spans="1:12" x14ac:dyDescent="0.25">
      <c r="A390" s="67" t="s">
        <v>446</v>
      </c>
      <c r="B390">
        <v>1.43994</v>
      </c>
      <c r="C390">
        <v>0</v>
      </c>
      <c r="D390" s="20">
        <f t="shared" si="42"/>
        <v>375.37143899999995</v>
      </c>
      <c r="E390" s="30">
        <f>_xll.ChannelArea($P$2:$P$68,$Q$2:$Q$68,D390)</f>
        <v>13.148509617185464</v>
      </c>
      <c r="F390" s="30">
        <f>_xll.WettedPerimeter($P$2:$P$68,$Q$2:$Q$68,D390)</f>
        <v>28.754613188699423</v>
      </c>
      <c r="G390" s="62">
        <f t="shared" si="43"/>
        <v>0.45726609260571915</v>
      </c>
      <c r="H390" s="62">
        <f t="shared" si="44"/>
        <v>0.59353454246559056</v>
      </c>
      <c r="I390" s="62">
        <f t="shared" si="45"/>
        <v>7.3019198135358359</v>
      </c>
      <c r="J390" s="62">
        <f t="shared" si="46"/>
        <v>7.0578197275088854</v>
      </c>
      <c r="K390" s="62">
        <f t="shared" si="47"/>
        <v>3.4724905599978229</v>
      </c>
      <c r="L390">
        <f t="shared" si="48"/>
        <v>6.4926741750969086</v>
      </c>
    </row>
    <row r="391" spans="1:12" x14ac:dyDescent="0.25">
      <c r="A391" s="67" t="s">
        <v>447</v>
      </c>
      <c r="B391">
        <v>1.4160649999999999</v>
      </c>
      <c r="C391">
        <v>0</v>
      </c>
      <c r="D391" s="20">
        <f t="shared" si="42"/>
        <v>375.34756399999998</v>
      </c>
      <c r="E391" s="30">
        <f>_xll.ChannelArea($P$2:$P$68,$Q$2:$Q$68,D391)</f>
        <v>12.47158820833201</v>
      </c>
      <c r="F391" s="30">
        <f>_xll.WettedPerimeter($P$2:$P$68,$Q$2:$Q$68,D391)</f>
        <v>28.322216566698835</v>
      </c>
      <c r="G391" s="62">
        <f t="shared" si="43"/>
        <v>0.44034647425851764</v>
      </c>
      <c r="H391" s="62">
        <f t="shared" si="44"/>
        <v>0.57880154574326681</v>
      </c>
      <c r="I391" s="62">
        <f t="shared" si="45"/>
        <v>6.4545073080612205</v>
      </c>
      <c r="J391" s="62">
        <f t="shared" si="46"/>
        <v>6.067144480063984</v>
      </c>
      <c r="K391" s="62">
        <f t="shared" si="47"/>
        <v>2.3494105600002513</v>
      </c>
      <c r="L391">
        <f t="shared" si="48"/>
        <v>5.3689524537767284</v>
      </c>
    </row>
    <row r="392" spans="1:12" x14ac:dyDescent="0.25">
      <c r="A392" s="67" t="s">
        <v>448</v>
      </c>
      <c r="B392">
        <v>1.43994</v>
      </c>
      <c r="C392">
        <v>0</v>
      </c>
      <c r="D392" s="20">
        <f t="shared" si="42"/>
        <v>375.37143899999995</v>
      </c>
      <c r="E392" s="30">
        <f>_xll.ChannelArea($P$2:$P$68,$Q$2:$Q$68,D392)</f>
        <v>13.148509617185464</v>
      </c>
      <c r="F392" s="30">
        <f>_xll.WettedPerimeter($P$2:$P$68,$Q$2:$Q$68,D392)</f>
        <v>28.754613188699423</v>
      </c>
      <c r="G392" s="62">
        <f t="shared" si="43"/>
        <v>0.45726609260571915</v>
      </c>
      <c r="H392" s="62">
        <f t="shared" si="44"/>
        <v>0.59353454246559056</v>
      </c>
      <c r="I392" s="62">
        <f t="shared" si="45"/>
        <v>7.3019198135358359</v>
      </c>
      <c r="J392" s="62">
        <f t="shared" si="46"/>
        <v>7.0578197275088854</v>
      </c>
      <c r="K392" s="62">
        <f t="shared" si="47"/>
        <v>3.4724905599978229</v>
      </c>
      <c r="L392">
        <f t="shared" si="48"/>
        <v>6.4926741750969086</v>
      </c>
    </row>
    <row r="393" spans="1:12" x14ac:dyDescent="0.25">
      <c r="A393" s="67" t="s">
        <v>449</v>
      </c>
      <c r="B393">
        <v>1.39219</v>
      </c>
      <c r="C393">
        <v>0</v>
      </c>
      <c r="D393" s="20">
        <f t="shared" si="42"/>
        <v>375.323689</v>
      </c>
      <c r="E393" s="30">
        <f>_xll.ChannelArea($P$2:$P$68,$Q$2:$Q$68,D393)</f>
        <v>11.804737075520201</v>
      </c>
      <c r="F393" s="30">
        <f>_xll.WettedPerimeter($P$2:$P$68,$Q$2:$Q$68,D393)</f>
        <v>27.88981994469825</v>
      </c>
      <c r="G393" s="62">
        <f t="shared" si="43"/>
        <v>0.42326329459736212</v>
      </c>
      <c r="H393" s="62">
        <f t="shared" si="44"/>
        <v>0.56373336380617478</v>
      </c>
      <c r="I393" s="62">
        <f t="shared" si="45"/>
        <v>5.5878156194035604</v>
      </c>
      <c r="J393" s="62">
        <f t="shared" si="46"/>
        <v>5.0274971392528442</v>
      </c>
      <c r="K393" s="62">
        <f t="shared" si="47"/>
        <v>1.2263305599990417</v>
      </c>
      <c r="L393">
        <f t="shared" si="48"/>
        <v>4.2451592527941102</v>
      </c>
    </row>
    <row r="394" spans="1:12" x14ac:dyDescent="0.25">
      <c r="A394" s="67" t="s">
        <v>450</v>
      </c>
      <c r="B394">
        <v>1.4638150000000001</v>
      </c>
      <c r="C394">
        <v>0</v>
      </c>
      <c r="D394" s="20">
        <f t="shared" si="42"/>
        <v>375.39531399999998</v>
      </c>
      <c r="E394" s="30">
        <f>_xll.ChannelArea($P$2:$P$68,$Q$2:$Q$68,D394)</f>
        <v>13.835501302082211</v>
      </c>
      <c r="F394" s="30">
        <f>_xll.WettedPerimeter($P$2:$P$68,$Q$2:$Q$68,D394)</f>
        <v>29.187009810701035</v>
      </c>
      <c r="G394" s="62">
        <f t="shared" si="43"/>
        <v>0.47402941897150441</v>
      </c>
      <c r="H394" s="62">
        <f t="shared" si="44"/>
        <v>0.60795326753221623</v>
      </c>
      <c r="I394" s="62">
        <f t="shared" si="45"/>
        <v>8.1312560419180109</v>
      </c>
      <c r="J394" s="62">
        <f t="shared" si="46"/>
        <v>8.0038343098738274</v>
      </c>
      <c r="K394" s="62">
        <f t="shared" si="47"/>
        <v>4.5955705599990324</v>
      </c>
      <c r="L394">
        <f t="shared" si="48"/>
        <v>7.6163244258787017</v>
      </c>
    </row>
    <row r="395" spans="1:12" x14ac:dyDescent="0.25">
      <c r="A395" s="67" t="s">
        <v>451</v>
      </c>
      <c r="B395">
        <v>1.4160649999999999</v>
      </c>
      <c r="C395">
        <v>0</v>
      </c>
      <c r="D395" s="20">
        <f t="shared" si="42"/>
        <v>375.34756399999998</v>
      </c>
      <c r="E395" s="30">
        <f>_xll.ChannelArea($P$2:$P$68,$Q$2:$Q$68,D395)</f>
        <v>12.47158820833201</v>
      </c>
      <c r="F395" s="30">
        <f>_xll.WettedPerimeter($P$2:$P$68,$Q$2:$Q$68,D395)</f>
        <v>28.322216566698835</v>
      </c>
      <c r="G395" s="62">
        <f t="shared" si="43"/>
        <v>0.44034647425851764</v>
      </c>
      <c r="H395" s="62">
        <f t="shared" si="44"/>
        <v>0.57880154574326681</v>
      </c>
      <c r="I395" s="62">
        <f t="shared" si="45"/>
        <v>6.4545073080612205</v>
      </c>
      <c r="J395" s="62">
        <f t="shared" si="46"/>
        <v>6.067144480063984</v>
      </c>
      <c r="K395" s="62">
        <f t="shared" si="47"/>
        <v>2.3494105600002513</v>
      </c>
      <c r="L395">
        <f t="shared" si="48"/>
        <v>5.3689524537767284</v>
      </c>
    </row>
    <row r="396" spans="1:12" x14ac:dyDescent="0.25">
      <c r="A396" s="67" t="s">
        <v>452</v>
      </c>
      <c r="B396">
        <v>1.43994</v>
      </c>
      <c r="C396">
        <v>0</v>
      </c>
      <c r="D396" s="20">
        <f t="shared" si="42"/>
        <v>375.37143899999995</v>
      </c>
      <c r="E396" s="30">
        <f>_xll.ChannelArea($P$2:$P$68,$Q$2:$Q$68,D396)</f>
        <v>13.148509617185464</v>
      </c>
      <c r="F396" s="30">
        <f>_xll.WettedPerimeter($P$2:$P$68,$Q$2:$Q$68,D396)</f>
        <v>28.754613188699423</v>
      </c>
      <c r="G396" s="62">
        <f t="shared" si="43"/>
        <v>0.45726609260571915</v>
      </c>
      <c r="H396" s="62">
        <f t="shared" si="44"/>
        <v>0.59353454246559056</v>
      </c>
      <c r="I396" s="62">
        <f t="shared" si="45"/>
        <v>7.3019198135358359</v>
      </c>
      <c r="J396" s="62">
        <f t="shared" si="46"/>
        <v>7.0578197275088854</v>
      </c>
      <c r="K396" s="62">
        <f t="shared" si="47"/>
        <v>3.4724905599978229</v>
      </c>
      <c r="L396">
        <f t="shared" si="48"/>
        <v>6.4926741750969086</v>
      </c>
    </row>
    <row r="397" spans="1:12" x14ac:dyDescent="0.25">
      <c r="A397" s="67" t="s">
        <v>453</v>
      </c>
      <c r="B397">
        <v>1.511565</v>
      </c>
      <c r="C397">
        <v>0</v>
      </c>
      <c r="D397" s="20">
        <f t="shared" si="42"/>
        <v>375.44306399999999</v>
      </c>
      <c r="E397" s="30">
        <f>_xll.ChannelArea($P$2:$P$68,$Q$2:$Q$68,D397)</f>
        <v>15.236526749999086</v>
      </c>
      <c r="F397" s="30">
        <f>_xll.WettedPerimeter($P$2:$P$68,$Q$2:$Q$68,D397)</f>
        <v>29.889691617767316</v>
      </c>
      <c r="G397" s="62">
        <f t="shared" si="43"/>
        <v>0.50975857980890127</v>
      </c>
      <c r="H397" s="62">
        <f t="shared" si="44"/>
        <v>0.63813078434473269</v>
      </c>
      <c r="I397" s="62">
        <f t="shared" si="45"/>
        <v>9.8670064539403377</v>
      </c>
      <c r="J397" s="62">
        <f t="shared" si="46"/>
        <v>9.9132064386053287</v>
      </c>
      <c r="K397" s="62">
        <f t="shared" si="47"/>
        <v>6.8417305599978135</v>
      </c>
      <c r="L397">
        <f t="shared" si="48"/>
        <v>9.8634105521487072</v>
      </c>
    </row>
    <row r="398" spans="1:12" x14ac:dyDescent="0.25">
      <c r="A398" s="67" t="s">
        <v>454</v>
      </c>
      <c r="B398">
        <v>1.48769</v>
      </c>
      <c r="C398">
        <v>0</v>
      </c>
      <c r="D398" s="20">
        <f t="shared" si="42"/>
        <v>375.41918899999996</v>
      </c>
      <c r="E398" s="30">
        <f>_xll.ChannelArea($P$2:$P$68,$Q$2:$Q$68,D398)</f>
        <v>14.532086667966897</v>
      </c>
      <c r="F398" s="30">
        <f>_xll.WettedPerimeter($P$2:$P$68,$Q$2:$Q$68,D398)</f>
        <v>29.556536292095231</v>
      </c>
      <c r="G398" s="62">
        <f t="shared" si="43"/>
        <v>0.49167082787888922</v>
      </c>
      <c r="H398" s="62">
        <f t="shared" si="44"/>
        <v>0.62294488972382922</v>
      </c>
      <c r="I398" s="62">
        <f t="shared" si="45"/>
        <v>8.9935441671352088</v>
      </c>
      <c r="J398" s="62">
        <f t="shared" si="46"/>
        <v>8.9639365254740078</v>
      </c>
      <c r="K398" s="62">
        <f t="shared" si="47"/>
        <v>5.718650559996604</v>
      </c>
      <c r="L398">
        <f t="shared" si="48"/>
        <v>8.739903215187951</v>
      </c>
    </row>
    <row r="399" spans="1:12" x14ac:dyDescent="0.25">
      <c r="A399" s="67" t="s">
        <v>455</v>
      </c>
      <c r="B399">
        <v>1.43994</v>
      </c>
      <c r="C399">
        <v>0</v>
      </c>
      <c r="D399" s="20">
        <f t="shared" si="42"/>
        <v>375.37143899999995</v>
      </c>
      <c r="E399" s="30">
        <f>_xll.ChannelArea($P$2:$P$68,$Q$2:$Q$68,D399)</f>
        <v>13.148509617185464</v>
      </c>
      <c r="F399" s="30">
        <f>_xll.WettedPerimeter($P$2:$P$68,$Q$2:$Q$68,D399)</f>
        <v>28.754613188699423</v>
      </c>
      <c r="G399" s="62">
        <f t="shared" si="43"/>
        <v>0.45726609260571915</v>
      </c>
      <c r="H399" s="62">
        <f t="shared" si="44"/>
        <v>0.59353454246559056</v>
      </c>
      <c r="I399" s="62">
        <f t="shared" si="45"/>
        <v>7.3019198135358359</v>
      </c>
      <c r="J399" s="62">
        <f t="shared" si="46"/>
        <v>7.0578197275088854</v>
      </c>
      <c r="K399" s="62">
        <f t="shared" si="47"/>
        <v>3.4724905599978229</v>
      </c>
      <c r="L399">
        <f t="shared" si="48"/>
        <v>6.4926741750969086</v>
      </c>
    </row>
    <row r="400" spans="1:12" x14ac:dyDescent="0.25">
      <c r="A400" s="67" t="s">
        <v>456</v>
      </c>
      <c r="B400">
        <v>1.511565</v>
      </c>
      <c r="C400">
        <v>0</v>
      </c>
      <c r="D400" s="20">
        <f t="shared" si="42"/>
        <v>375.44306399999999</v>
      </c>
      <c r="E400" s="30">
        <f>_xll.ChannelArea($P$2:$P$68,$Q$2:$Q$68,D400)</f>
        <v>15.236526749999086</v>
      </c>
      <c r="F400" s="30">
        <f>_xll.WettedPerimeter($P$2:$P$68,$Q$2:$Q$68,D400)</f>
        <v>29.889691617767316</v>
      </c>
      <c r="G400" s="62">
        <f t="shared" si="43"/>
        <v>0.50975857980890127</v>
      </c>
      <c r="H400" s="62">
        <f t="shared" si="44"/>
        <v>0.63813078434473269</v>
      </c>
      <c r="I400" s="62">
        <f t="shared" si="45"/>
        <v>9.8670064539403377</v>
      </c>
      <c r="J400" s="62">
        <f t="shared" si="46"/>
        <v>9.9132064386053287</v>
      </c>
      <c r="K400" s="62">
        <f t="shared" si="47"/>
        <v>6.8417305599978135</v>
      </c>
      <c r="L400">
        <f t="shared" si="48"/>
        <v>9.8634105521487072</v>
      </c>
    </row>
    <row r="401" spans="1:12" x14ac:dyDescent="0.25">
      <c r="A401" s="67" t="s">
        <v>457</v>
      </c>
      <c r="B401">
        <v>1.4638150000000001</v>
      </c>
      <c r="C401">
        <v>0</v>
      </c>
      <c r="D401" s="20">
        <f t="shared" si="42"/>
        <v>375.39531399999998</v>
      </c>
      <c r="E401" s="30">
        <f>_xll.ChannelArea($P$2:$P$68,$Q$2:$Q$68,D401)</f>
        <v>13.835501302082211</v>
      </c>
      <c r="F401" s="30">
        <f>_xll.WettedPerimeter($P$2:$P$68,$Q$2:$Q$68,D401)</f>
        <v>29.187009810701035</v>
      </c>
      <c r="G401" s="62">
        <f t="shared" si="43"/>
        <v>0.47402941897150441</v>
      </c>
      <c r="H401" s="62">
        <f t="shared" si="44"/>
        <v>0.60795326753221623</v>
      </c>
      <c r="I401" s="62">
        <f t="shared" si="45"/>
        <v>8.1312560419180109</v>
      </c>
      <c r="J401" s="62">
        <f t="shared" si="46"/>
        <v>8.0038343098738274</v>
      </c>
      <c r="K401" s="62">
        <f t="shared" si="47"/>
        <v>4.5955705599990324</v>
      </c>
      <c r="L401">
        <f t="shared" si="48"/>
        <v>7.6163244258787017</v>
      </c>
    </row>
    <row r="402" spans="1:12" x14ac:dyDescent="0.25">
      <c r="A402" s="67" t="s">
        <v>458</v>
      </c>
      <c r="B402">
        <v>1.4638150000000001</v>
      </c>
      <c r="C402">
        <v>0</v>
      </c>
      <c r="D402" s="20">
        <f t="shared" si="42"/>
        <v>375.39531399999998</v>
      </c>
      <c r="E402" s="30">
        <f>_xll.ChannelArea($P$2:$P$68,$Q$2:$Q$68,D402)</f>
        <v>13.835501302082211</v>
      </c>
      <c r="F402" s="30">
        <f>_xll.WettedPerimeter($P$2:$P$68,$Q$2:$Q$68,D402)</f>
        <v>29.187009810701035</v>
      </c>
      <c r="G402" s="62">
        <f t="shared" si="43"/>
        <v>0.47402941897150441</v>
      </c>
      <c r="H402" s="62">
        <f t="shared" si="44"/>
        <v>0.60795326753221623</v>
      </c>
      <c r="I402" s="62">
        <f t="shared" si="45"/>
        <v>8.1312560419180109</v>
      </c>
      <c r="J402" s="62">
        <f t="shared" si="46"/>
        <v>8.0038343098738274</v>
      </c>
      <c r="K402" s="62">
        <f t="shared" si="47"/>
        <v>4.5955705599990324</v>
      </c>
      <c r="L402">
        <f t="shared" si="48"/>
        <v>7.6163244258787017</v>
      </c>
    </row>
    <row r="403" spans="1:12" x14ac:dyDescent="0.25">
      <c r="A403" s="67" t="s">
        <v>459</v>
      </c>
      <c r="B403">
        <v>1.4160649999999999</v>
      </c>
      <c r="C403">
        <v>0</v>
      </c>
      <c r="D403" s="20">
        <f t="shared" si="42"/>
        <v>375.34756399999998</v>
      </c>
      <c r="E403" s="30">
        <f>_xll.ChannelArea($P$2:$P$68,$Q$2:$Q$68,D403)</f>
        <v>12.47158820833201</v>
      </c>
      <c r="F403" s="30">
        <f>_xll.WettedPerimeter($P$2:$P$68,$Q$2:$Q$68,D403)</f>
        <v>28.322216566698835</v>
      </c>
      <c r="G403" s="62">
        <f t="shared" si="43"/>
        <v>0.44034647425851764</v>
      </c>
      <c r="H403" s="62">
        <f t="shared" si="44"/>
        <v>0.57880154574326681</v>
      </c>
      <c r="I403" s="62">
        <f t="shared" si="45"/>
        <v>6.4545073080612205</v>
      </c>
      <c r="J403" s="62">
        <f t="shared" si="46"/>
        <v>6.067144480063984</v>
      </c>
      <c r="K403" s="62">
        <f t="shared" si="47"/>
        <v>2.3494105600002513</v>
      </c>
      <c r="L403">
        <f t="shared" si="48"/>
        <v>5.3689524537767284</v>
      </c>
    </row>
    <row r="404" spans="1:12" x14ac:dyDescent="0.25">
      <c r="A404" s="67" t="s">
        <v>460</v>
      </c>
      <c r="B404">
        <v>1.4638150000000001</v>
      </c>
      <c r="C404">
        <v>0</v>
      </c>
      <c r="D404" s="20">
        <f t="shared" si="42"/>
        <v>375.39531399999998</v>
      </c>
      <c r="E404" s="30">
        <f>_xll.ChannelArea($P$2:$P$68,$Q$2:$Q$68,D404)</f>
        <v>13.835501302082211</v>
      </c>
      <c r="F404" s="30">
        <f>_xll.WettedPerimeter($P$2:$P$68,$Q$2:$Q$68,D404)</f>
        <v>29.187009810701035</v>
      </c>
      <c r="G404" s="62">
        <f t="shared" si="43"/>
        <v>0.47402941897150441</v>
      </c>
      <c r="H404" s="62">
        <f t="shared" si="44"/>
        <v>0.60795326753221623</v>
      </c>
      <c r="I404" s="62">
        <f t="shared" si="45"/>
        <v>8.1312560419180109</v>
      </c>
      <c r="J404" s="62">
        <f t="shared" si="46"/>
        <v>8.0038343098738274</v>
      </c>
      <c r="K404" s="62">
        <f t="shared" si="47"/>
        <v>4.5955705599990324</v>
      </c>
      <c r="L404">
        <f t="shared" si="48"/>
        <v>7.6163244258787017</v>
      </c>
    </row>
    <row r="405" spans="1:12" x14ac:dyDescent="0.25">
      <c r="A405" s="67" t="s">
        <v>461</v>
      </c>
      <c r="B405">
        <v>1.39219</v>
      </c>
      <c r="C405">
        <v>0</v>
      </c>
      <c r="D405" s="20">
        <f t="shared" si="42"/>
        <v>375.323689</v>
      </c>
      <c r="E405" s="30">
        <f>_xll.ChannelArea($P$2:$P$68,$Q$2:$Q$68,D405)</f>
        <v>11.804737075520201</v>
      </c>
      <c r="F405" s="30">
        <f>_xll.WettedPerimeter($P$2:$P$68,$Q$2:$Q$68,D405)</f>
        <v>27.88981994469825</v>
      </c>
      <c r="G405" s="62">
        <f t="shared" si="43"/>
        <v>0.42326329459736212</v>
      </c>
      <c r="H405" s="62">
        <f t="shared" si="44"/>
        <v>0.56373336380617478</v>
      </c>
      <c r="I405" s="62">
        <f t="shared" si="45"/>
        <v>5.5878156194035604</v>
      </c>
      <c r="J405" s="62">
        <f t="shared" si="46"/>
        <v>5.0274971392528442</v>
      </c>
      <c r="K405" s="62">
        <f t="shared" si="47"/>
        <v>1.2263305599990417</v>
      </c>
      <c r="L405">
        <f t="shared" si="48"/>
        <v>4.2451592527941102</v>
      </c>
    </row>
    <row r="406" spans="1:12" x14ac:dyDescent="0.25">
      <c r="A406" s="67" t="s">
        <v>462</v>
      </c>
      <c r="B406">
        <v>1.4160649999999999</v>
      </c>
      <c r="C406">
        <v>0</v>
      </c>
      <c r="D406" s="20">
        <f t="shared" si="42"/>
        <v>375.34756399999998</v>
      </c>
      <c r="E406" s="30">
        <f>_xll.ChannelArea($P$2:$P$68,$Q$2:$Q$68,D406)</f>
        <v>12.47158820833201</v>
      </c>
      <c r="F406" s="30">
        <f>_xll.WettedPerimeter($P$2:$P$68,$Q$2:$Q$68,D406)</f>
        <v>28.322216566698835</v>
      </c>
      <c r="G406" s="62">
        <f t="shared" si="43"/>
        <v>0.44034647425851764</v>
      </c>
      <c r="H406" s="62">
        <f t="shared" si="44"/>
        <v>0.57880154574326681</v>
      </c>
      <c r="I406" s="62">
        <f t="shared" si="45"/>
        <v>6.4545073080612205</v>
      </c>
      <c r="J406" s="62">
        <f t="shared" si="46"/>
        <v>6.067144480063984</v>
      </c>
      <c r="K406" s="62">
        <f t="shared" si="47"/>
        <v>2.3494105600002513</v>
      </c>
      <c r="L406">
        <f t="shared" si="48"/>
        <v>5.3689524537767284</v>
      </c>
    </row>
    <row r="407" spans="1:12" x14ac:dyDescent="0.25">
      <c r="A407" s="67" t="s">
        <v>463</v>
      </c>
      <c r="B407">
        <v>1.4638150000000001</v>
      </c>
      <c r="C407">
        <v>0</v>
      </c>
      <c r="D407" s="20">
        <f t="shared" si="42"/>
        <v>375.39531399999998</v>
      </c>
      <c r="E407" s="30">
        <f>_xll.ChannelArea($P$2:$P$68,$Q$2:$Q$68,D407)</f>
        <v>13.835501302082211</v>
      </c>
      <c r="F407" s="30">
        <f>_xll.WettedPerimeter($P$2:$P$68,$Q$2:$Q$68,D407)</f>
        <v>29.187009810701035</v>
      </c>
      <c r="G407" s="62">
        <f t="shared" si="43"/>
        <v>0.47402941897150441</v>
      </c>
      <c r="H407" s="62">
        <f t="shared" si="44"/>
        <v>0.60795326753221623</v>
      </c>
      <c r="I407" s="62">
        <f t="shared" si="45"/>
        <v>8.1312560419180109</v>
      </c>
      <c r="J407" s="62">
        <f t="shared" si="46"/>
        <v>8.0038343098738274</v>
      </c>
      <c r="K407" s="62">
        <f t="shared" si="47"/>
        <v>4.5955705599990324</v>
      </c>
      <c r="L407">
        <f t="shared" si="48"/>
        <v>7.6163244258787017</v>
      </c>
    </row>
    <row r="408" spans="1:12" x14ac:dyDescent="0.25">
      <c r="A408" s="67" t="s">
        <v>464</v>
      </c>
      <c r="B408">
        <v>1.4638150000000001</v>
      </c>
      <c r="C408">
        <v>0</v>
      </c>
      <c r="D408" s="20">
        <f t="shared" si="42"/>
        <v>375.39531399999998</v>
      </c>
      <c r="E408" s="30">
        <f>_xll.ChannelArea($P$2:$P$68,$Q$2:$Q$68,D408)</f>
        <v>13.835501302082211</v>
      </c>
      <c r="F408" s="30">
        <f>_xll.WettedPerimeter($P$2:$P$68,$Q$2:$Q$68,D408)</f>
        <v>29.187009810701035</v>
      </c>
      <c r="G408" s="62">
        <f t="shared" si="43"/>
        <v>0.47402941897150441</v>
      </c>
      <c r="H408" s="62">
        <f t="shared" si="44"/>
        <v>0.60795326753221623</v>
      </c>
      <c r="I408" s="62">
        <f t="shared" si="45"/>
        <v>8.1312560419180109</v>
      </c>
      <c r="J408" s="62">
        <f t="shared" si="46"/>
        <v>8.0038343098738274</v>
      </c>
      <c r="K408" s="62">
        <f t="shared" si="47"/>
        <v>4.5955705599990324</v>
      </c>
      <c r="L408">
        <f t="shared" si="48"/>
        <v>7.6163244258787017</v>
      </c>
    </row>
    <row r="409" spans="1:12" x14ac:dyDescent="0.25">
      <c r="A409" s="67" t="s">
        <v>465</v>
      </c>
      <c r="B409">
        <v>1.43994</v>
      </c>
      <c r="C409">
        <v>0</v>
      </c>
      <c r="D409" s="20">
        <f t="shared" si="42"/>
        <v>375.37143899999995</v>
      </c>
      <c r="E409" s="30">
        <f>_xll.ChannelArea($P$2:$P$68,$Q$2:$Q$68,D409)</f>
        <v>13.148509617185464</v>
      </c>
      <c r="F409" s="30">
        <f>_xll.WettedPerimeter($P$2:$P$68,$Q$2:$Q$68,D409)</f>
        <v>28.754613188699423</v>
      </c>
      <c r="G409" s="62">
        <f t="shared" si="43"/>
        <v>0.45726609260571915</v>
      </c>
      <c r="H409" s="62">
        <f t="shared" si="44"/>
        <v>0.59353454246559056</v>
      </c>
      <c r="I409" s="62">
        <f t="shared" si="45"/>
        <v>7.3019198135358359</v>
      </c>
      <c r="J409" s="62">
        <f t="shared" si="46"/>
        <v>7.0578197275088854</v>
      </c>
      <c r="K409" s="62">
        <f t="shared" si="47"/>
        <v>3.4724905599978229</v>
      </c>
      <c r="L409">
        <f t="shared" si="48"/>
        <v>6.4926741750969086</v>
      </c>
    </row>
    <row r="410" spans="1:12" x14ac:dyDescent="0.25">
      <c r="A410" s="67" t="s">
        <v>466</v>
      </c>
      <c r="B410">
        <v>1.4638150000000001</v>
      </c>
      <c r="C410">
        <v>0</v>
      </c>
      <c r="D410" s="20">
        <f t="shared" si="42"/>
        <v>375.39531399999998</v>
      </c>
      <c r="E410" s="30">
        <f>_xll.ChannelArea($P$2:$P$68,$Q$2:$Q$68,D410)</f>
        <v>13.835501302082211</v>
      </c>
      <c r="F410" s="30">
        <f>_xll.WettedPerimeter($P$2:$P$68,$Q$2:$Q$68,D410)</f>
        <v>29.187009810701035</v>
      </c>
      <c r="G410" s="62">
        <f t="shared" si="43"/>
        <v>0.47402941897150441</v>
      </c>
      <c r="H410" s="62">
        <f t="shared" si="44"/>
        <v>0.60795326753221623</v>
      </c>
      <c r="I410" s="62">
        <f t="shared" si="45"/>
        <v>8.1312560419180109</v>
      </c>
      <c r="J410" s="62">
        <f t="shared" si="46"/>
        <v>8.0038343098738274</v>
      </c>
      <c r="K410" s="62">
        <f t="shared" si="47"/>
        <v>4.5955705599990324</v>
      </c>
      <c r="L410">
        <f t="shared" si="48"/>
        <v>7.6163244258787017</v>
      </c>
    </row>
    <row r="411" spans="1:12" x14ac:dyDescent="0.25">
      <c r="A411" s="67" t="s">
        <v>467</v>
      </c>
      <c r="B411">
        <v>1.4638150000000001</v>
      </c>
      <c r="C411">
        <v>0</v>
      </c>
      <c r="D411" s="20">
        <f t="shared" si="42"/>
        <v>375.39531399999998</v>
      </c>
      <c r="E411" s="30">
        <f>_xll.ChannelArea($P$2:$P$68,$Q$2:$Q$68,D411)</f>
        <v>13.835501302082211</v>
      </c>
      <c r="F411" s="30">
        <f>_xll.WettedPerimeter($P$2:$P$68,$Q$2:$Q$68,D411)</f>
        <v>29.187009810701035</v>
      </c>
      <c r="G411" s="62">
        <f t="shared" si="43"/>
        <v>0.47402941897150441</v>
      </c>
      <c r="H411" s="62">
        <f t="shared" si="44"/>
        <v>0.60795326753221623</v>
      </c>
      <c r="I411" s="62">
        <f t="shared" si="45"/>
        <v>8.1312560419180109</v>
      </c>
      <c r="J411" s="62">
        <f t="shared" si="46"/>
        <v>8.0038343098738274</v>
      </c>
      <c r="K411" s="62">
        <f t="shared" si="47"/>
        <v>4.5955705599990324</v>
      </c>
      <c r="L411">
        <f t="shared" si="48"/>
        <v>7.6163244258787017</v>
      </c>
    </row>
    <row r="412" spans="1:12" x14ac:dyDescent="0.25">
      <c r="A412" s="67" t="s">
        <v>468</v>
      </c>
      <c r="B412">
        <v>1.43994</v>
      </c>
      <c r="C412">
        <v>0</v>
      </c>
      <c r="D412" s="20">
        <f t="shared" si="42"/>
        <v>375.37143899999995</v>
      </c>
      <c r="E412" s="30">
        <f>_xll.ChannelArea($P$2:$P$68,$Q$2:$Q$68,D412)</f>
        <v>13.148509617185464</v>
      </c>
      <c r="F412" s="30">
        <f>_xll.WettedPerimeter($P$2:$P$68,$Q$2:$Q$68,D412)</f>
        <v>28.754613188699423</v>
      </c>
      <c r="G412" s="62">
        <f t="shared" si="43"/>
        <v>0.45726609260571915</v>
      </c>
      <c r="H412" s="62">
        <f t="shared" si="44"/>
        <v>0.59353454246559056</v>
      </c>
      <c r="I412" s="62">
        <f t="shared" si="45"/>
        <v>7.3019198135358359</v>
      </c>
      <c r="J412" s="62">
        <f t="shared" si="46"/>
        <v>7.0578197275088854</v>
      </c>
      <c r="K412" s="62">
        <f t="shared" si="47"/>
        <v>3.4724905599978229</v>
      </c>
      <c r="L412">
        <f t="shared" si="48"/>
        <v>6.4926741750969086</v>
      </c>
    </row>
    <row r="413" spans="1:12" x14ac:dyDescent="0.25">
      <c r="A413" s="67" t="s">
        <v>469</v>
      </c>
      <c r="B413">
        <v>1.4160649999999999</v>
      </c>
      <c r="C413">
        <v>0</v>
      </c>
      <c r="D413" s="20">
        <f t="shared" si="42"/>
        <v>375.34756399999998</v>
      </c>
      <c r="E413" s="30">
        <f>_xll.ChannelArea($P$2:$P$68,$Q$2:$Q$68,D413)</f>
        <v>12.47158820833201</v>
      </c>
      <c r="F413" s="30">
        <f>_xll.WettedPerimeter($P$2:$P$68,$Q$2:$Q$68,D413)</f>
        <v>28.322216566698835</v>
      </c>
      <c r="G413" s="62">
        <f t="shared" si="43"/>
        <v>0.44034647425851764</v>
      </c>
      <c r="H413" s="62">
        <f t="shared" si="44"/>
        <v>0.57880154574326681</v>
      </c>
      <c r="I413" s="62">
        <f t="shared" si="45"/>
        <v>6.4545073080612205</v>
      </c>
      <c r="J413" s="62">
        <f t="shared" si="46"/>
        <v>6.067144480063984</v>
      </c>
      <c r="K413" s="62">
        <f t="shared" si="47"/>
        <v>2.3494105600002513</v>
      </c>
      <c r="L413">
        <f t="shared" si="48"/>
        <v>5.3689524537767284</v>
      </c>
    </row>
    <row r="414" spans="1:12" x14ac:dyDescent="0.25">
      <c r="A414" s="67" t="s">
        <v>470</v>
      </c>
      <c r="B414">
        <v>1.43994</v>
      </c>
      <c r="C414">
        <v>0</v>
      </c>
      <c r="D414" s="20">
        <f t="shared" si="42"/>
        <v>375.37143899999995</v>
      </c>
      <c r="E414" s="30">
        <f>_xll.ChannelArea($P$2:$P$68,$Q$2:$Q$68,D414)</f>
        <v>13.148509617185464</v>
      </c>
      <c r="F414" s="30">
        <f>_xll.WettedPerimeter($P$2:$P$68,$Q$2:$Q$68,D414)</f>
        <v>28.754613188699423</v>
      </c>
      <c r="G414" s="62">
        <f t="shared" si="43"/>
        <v>0.45726609260571915</v>
      </c>
      <c r="H414" s="62">
        <f t="shared" si="44"/>
        <v>0.59353454246559056</v>
      </c>
      <c r="I414" s="62">
        <f t="shared" si="45"/>
        <v>7.3019198135358359</v>
      </c>
      <c r="J414" s="62">
        <f t="shared" si="46"/>
        <v>7.0578197275088854</v>
      </c>
      <c r="K414" s="62">
        <f t="shared" si="47"/>
        <v>3.4724905599978229</v>
      </c>
      <c r="L414">
        <f t="shared" si="48"/>
        <v>6.4926741750969086</v>
      </c>
    </row>
    <row r="415" spans="1:12" x14ac:dyDescent="0.25">
      <c r="A415" s="67" t="s">
        <v>471</v>
      </c>
      <c r="B415">
        <v>1.43994</v>
      </c>
      <c r="C415">
        <v>0</v>
      </c>
      <c r="D415" s="20">
        <f t="shared" si="42"/>
        <v>375.37143899999995</v>
      </c>
      <c r="E415" s="30">
        <f>_xll.ChannelArea($P$2:$P$68,$Q$2:$Q$68,D415)</f>
        <v>13.148509617185464</v>
      </c>
      <c r="F415" s="30">
        <f>_xll.WettedPerimeter($P$2:$P$68,$Q$2:$Q$68,D415)</f>
        <v>28.754613188699423</v>
      </c>
      <c r="G415" s="62">
        <f t="shared" si="43"/>
        <v>0.45726609260571915</v>
      </c>
      <c r="H415" s="62">
        <f t="shared" si="44"/>
        <v>0.59353454246559056</v>
      </c>
      <c r="I415" s="62">
        <f t="shared" si="45"/>
        <v>7.3019198135358359</v>
      </c>
      <c r="J415" s="62">
        <f t="shared" si="46"/>
        <v>7.0578197275088854</v>
      </c>
      <c r="K415" s="62">
        <f t="shared" si="47"/>
        <v>3.4724905599978229</v>
      </c>
      <c r="L415">
        <f t="shared" si="48"/>
        <v>6.4926741750969086</v>
      </c>
    </row>
    <row r="416" spans="1:12" x14ac:dyDescent="0.25">
      <c r="A416" s="67" t="s">
        <v>472</v>
      </c>
      <c r="B416">
        <v>1.43994</v>
      </c>
      <c r="C416">
        <v>0</v>
      </c>
      <c r="D416" s="20">
        <f t="shared" si="42"/>
        <v>375.37143899999995</v>
      </c>
      <c r="E416" s="30">
        <f>_xll.ChannelArea($P$2:$P$68,$Q$2:$Q$68,D416)</f>
        <v>13.148509617185464</v>
      </c>
      <c r="F416" s="30">
        <f>_xll.WettedPerimeter($P$2:$P$68,$Q$2:$Q$68,D416)</f>
        <v>28.754613188699423</v>
      </c>
      <c r="G416" s="62">
        <f t="shared" si="43"/>
        <v>0.45726609260571915</v>
      </c>
      <c r="H416" s="62">
        <f t="shared" si="44"/>
        <v>0.59353454246559056</v>
      </c>
      <c r="I416" s="62">
        <f t="shared" si="45"/>
        <v>7.3019198135358359</v>
      </c>
      <c r="J416" s="62">
        <f t="shared" si="46"/>
        <v>7.0578197275088854</v>
      </c>
      <c r="K416" s="62">
        <f t="shared" si="47"/>
        <v>3.4724905599978229</v>
      </c>
      <c r="L416">
        <f t="shared" si="48"/>
        <v>6.4926741750969086</v>
      </c>
    </row>
    <row r="417" spans="1:12" x14ac:dyDescent="0.25">
      <c r="A417" s="67" t="s">
        <v>473</v>
      </c>
      <c r="B417">
        <v>1.43994</v>
      </c>
      <c r="C417">
        <v>0</v>
      </c>
      <c r="D417" s="20">
        <f t="shared" si="42"/>
        <v>375.37143899999995</v>
      </c>
      <c r="E417" s="30">
        <f>_xll.ChannelArea($P$2:$P$68,$Q$2:$Q$68,D417)</f>
        <v>13.148509617185464</v>
      </c>
      <c r="F417" s="30">
        <f>_xll.WettedPerimeter($P$2:$P$68,$Q$2:$Q$68,D417)</f>
        <v>28.754613188699423</v>
      </c>
      <c r="G417" s="62">
        <f t="shared" si="43"/>
        <v>0.45726609260571915</v>
      </c>
      <c r="H417" s="62">
        <f t="shared" si="44"/>
        <v>0.59353454246559056</v>
      </c>
      <c r="I417" s="62">
        <f t="shared" si="45"/>
        <v>7.3019198135358359</v>
      </c>
      <c r="J417" s="62">
        <f t="shared" si="46"/>
        <v>7.0578197275088854</v>
      </c>
      <c r="K417" s="62">
        <f t="shared" si="47"/>
        <v>3.4724905599978229</v>
      </c>
      <c r="L417">
        <f t="shared" si="48"/>
        <v>6.4926741750969086</v>
      </c>
    </row>
    <row r="418" spans="1:12" x14ac:dyDescent="0.25">
      <c r="A418" s="67" t="s">
        <v>474</v>
      </c>
      <c r="B418">
        <v>1.3683149999999999</v>
      </c>
      <c r="C418">
        <v>0</v>
      </c>
      <c r="D418" s="20">
        <f t="shared" si="42"/>
        <v>375.29981399999997</v>
      </c>
      <c r="E418" s="30">
        <f>_xll.ChannelArea($P$2:$P$68,$Q$2:$Q$68,D418)</f>
        <v>11.147956218748488</v>
      </c>
      <c r="F418" s="30">
        <f>_xll.WettedPerimeter($P$2:$P$68,$Q$2:$Q$68,D418)</f>
        <v>27.457423322696634</v>
      </c>
      <c r="G418" s="62">
        <f t="shared" si="43"/>
        <v>0.40600882638297142</v>
      </c>
      <c r="H418" s="62">
        <f t="shared" si="44"/>
        <v>0.54830682275904385</v>
      </c>
      <c r="I418" s="62">
        <f t="shared" si="45"/>
        <v>4.7005118314546834</v>
      </c>
      <c r="J418" s="62">
        <f t="shared" si="46"/>
        <v>3.9339300617536139</v>
      </c>
      <c r="K418" s="62">
        <f t="shared" si="47"/>
        <v>0.10325055999783217</v>
      </c>
      <c r="L418">
        <f t="shared" si="48"/>
        <v>3.1212945630977629</v>
      </c>
    </row>
    <row r="419" spans="1:12" x14ac:dyDescent="0.25">
      <c r="A419" s="67" t="s">
        <v>475</v>
      </c>
      <c r="B419">
        <v>1.39219</v>
      </c>
      <c r="C419">
        <v>0</v>
      </c>
      <c r="D419" s="20">
        <f t="shared" si="42"/>
        <v>375.323689</v>
      </c>
      <c r="E419" s="30">
        <f>_xll.ChannelArea($P$2:$P$68,$Q$2:$Q$68,D419)</f>
        <v>11.804737075520201</v>
      </c>
      <c r="F419" s="30">
        <f>_xll.WettedPerimeter($P$2:$P$68,$Q$2:$Q$68,D419)</f>
        <v>27.88981994469825</v>
      </c>
      <c r="G419" s="62">
        <f t="shared" si="43"/>
        <v>0.42326329459736212</v>
      </c>
      <c r="H419" s="62">
        <f t="shared" si="44"/>
        <v>0.56373336380617478</v>
      </c>
      <c r="I419" s="62">
        <f t="shared" si="45"/>
        <v>5.5878156194035604</v>
      </c>
      <c r="J419" s="62">
        <f t="shared" si="46"/>
        <v>5.0274971392528442</v>
      </c>
      <c r="K419" s="62">
        <f t="shared" si="47"/>
        <v>1.2263305599990417</v>
      </c>
      <c r="L419">
        <f t="shared" si="48"/>
        <v>4.2451592527941102</v>
      </c>
    </row>
    <row r="420" spans="1:12" x14ac:dyDescent="0.25">
      <c r="A420" s="67" t="s">
        <v>476</v>
      </c>
      <c r="B420">
        <v>1.3683149999999999</v>
      </c>
      <c r="C420">
        <v>0</v>
      </c>
      <c r="D420" s="20">
        <f t="shared" si="42"/>
        <v>375.29981399999997</v>
      </c>
      <c r="E420" s="30">
        <f>_xll.ChannelArea($P$2:$P$68,$Q$2:$Q$68,D420)</f>
        <v>11.147956218748488</v>
      </c>
      <c r="F420" s="30">
        <f>_xll.WettedPerimeter($P$2:$P$68,$Q$2:$Q$68,D420)</f>
        <v>27.457423322696634</v>
      </c>
      <c r="G420" s="62">
        <f t="shared" si="43"/>
        <v>0.40600882638297142</v>
      </c>
      <c r="H420" s="62">
        <f t="shared" si="44"/>
        <v>0.54830682275904385</v>
      </c>
      <c r="I420" s="62">
        <f t="shared" si="45"/>
        <v>4.7005118314546834</v>
      </c>
      <c r="J420" s="62">
        <f t="shared" si="46"/>
        <v>3.9339300617536139</v>
      </c>
      <c r="K420" s="62">
        <f t="shared" si="47"/>
        <v>0.10325055999783217</v>
      </c>
      <c r="L420">
        <f t="shared" si="48"/>
        <v>3.1212945630977629</v>
      </c>
    </row>
    <row r="421" spans="1:12" x14ac:dyDescent="0.25">
      <c r="A421" s="67" t="s">
        <v>477</v>
      </c>
      <c r="B421">
        <v>1.4638150000000001</v>
      </c>
      <c r="C421">
        <v>0</v>
      </c>
      <c r="D421" s="20">
        <f t="shared" si="42"/>
        <v>375.39531399999998</v>
      </c>
      <c r="E421" s="30">
        <f>_xll.ChannelArea($P$2:$P$68,$Q$2:$Q$68,D421)</f>
        <v>13.835501302082211</v>
      </c>
      <c r="F421" s="30">
        <f>_xll.WettedPerimeter($P$2:$P$68,$Q$2:$Q$68,D421)</f>
        <v>29.187009810701035</v>
      </c>
      <c r="G421" s="62">
        <f t="shared" si="43"/>
        <v>0.47402941897150441</v>
      </c>
      <c r="H421" s="62">
        <f t="shared" si="44"/>
        <v>0.60795326753221623</v>
      </c>
      <c r="I421" s="62">
        <f t="shared" si="45"/>
        <v>8.1312560419180109</v>
      </c>
      <c r="J421" s="62">
        <f t="shared" si="46"/>
        <v>8.0038343098738274</v>
      </c>
      <c r="K421" s="62">
        <f t="shared" si="47"/>
        <v>4.5955705599990324</v>
      </c>
      <c r="L421">
        <f t="shared" si="48"/>
        <v>7.6163244258787017</v>
      </c>
    </row>
    <row r="422" spans="1:12" x14ac:dyDescent="0.25">
      <c r="A422" s="67" t="s">
        <v>478</v>
      </c>
      <c r="B422">
        <v>1.48769</v>
      </c>
      <c r="C422">
        <v>0</v>
      </c>
      <c r="D422" s="20">
        <f t="shared" si="42"/>
        <v>375.41918899999996</v>
      </c>
      <c r="E422" s="30">
        <f>_xll.ChannelArea($P$2:$P$68,$Q$2:$Q$68,D422)</f>
        <v>14.532086667966897</v>
      </c>
      <c r="F422" s="30">
        <f>_xll.WettedPerimeter($P$2:$P$68,$Q$2:$Q$68,D422)</f>
        <v>29.556536292095231</v>
      </c>
      <c r="G422" s="62">
        <f t="shared" si="43"/>
        <v>0.49167082787888922</v>
      </c>
      <c r="H422" s="62">
        <f t="shared" si="44"/>
        <v>0.62294488972382922</v>
      </c>
      <c r="I422" s="62">
        <f t="shared" si="45"/>
        <v>8.9935441671352088</v>
      </c>
      <c r="J422" s="62">
        <f t="shared" si="46"/>
        <v>8.9639365254740078</v>
      </c>
      <c r="K422" s="62">
        <f t="shared" si="47"/>
        <v>5.718650559996604</v>
      </c>
      <c r="L422">
        <f t="shared" si="48"/>
        <v>8.739903215187951</v>
      </c>
    </row>
    <row r="423" spans="1:12" x14ac:dyDescent="0.25">
      <c r="A423" s="67" t="s">
        <v>479</v>
      </c>
      <c r="B423">
        <v>1.511565</v>
      </c>
      <c r="C423">
        <v>0</v>
      </c>
      <c r="D423" s="20">
        <f t="shared" si="42"/>
        <v>375.44306399999999</v>
      </c>
      <c r="E423" s="30">
        <f>_xll.ChannelArea($P$2:$P$68,$Q$2:$Q$68,D423)</f>
        <v>15.236526749999086</v>
      </c>
      <c r="F423" s="30">
        <f>_xll.WettedPerimeter($P$2:$P$68,$Q$2:$Q$68,D423)</f>
        <v>29.889691617767316</v>
      </c>
      <c r="G423" s="62">
        <f t="shared" si="43"/>
        <v>0.50975857980890127</v>
      </c>
      <c r="H423" s="62">
        <f t="shared" si="44"/>
        <v>0.63813078434473269</v>
      </c>
      <c r="I423" s="62">
        <f t="shared" si="45"/>
        <v>9.8670064539403377</v>
      </c>
      <c r="J423" s="62">
        <f t="shared" si="46"/>
        <v>9.9132064386053287</v>
      </c>
      <c r="K423" s="62">
        <f t="shared" si="47"/>
        <v>6.8417305599978135</v>
      </c>
      <c r="L423">
        <f t="shared" si="48"/>
        <v>9.8634105521487072</v>
      </c>
    </row>
    <row r="424" spans="1:12" x14ac:dyDescent="0.25">
      <c r="A424" s="67" t="s">
        <v>480</v>
      </c>
      <c r="B424">
        <v>1.511565</v>
      </c>
      <c r="C424">
        <v>0</v>
      </c>
      <c r="D424" s="20">
        <f t="shared" si="42"/>
        <v>375.44306399999999</v>
      </c>
      <c r="E424" s="30">
        <f>_xll.ChannelArea($P$2:$P$68,$Q$2:$Q$68,D424)</f>
        <v>15.236526749999086</v>
      </c>
      <c r="F424" s="30">
        <f>_xll.WettedPerimeter($P$2:$P$68,$Q$2:$Q$68,D424)</f>
        <v>29.889691617767316</v>
      </c>
      <c r="G424" s="62">
        <f t="shared" si="43"/>
        <v>0.50975857980890127</v>
      </c>
      <c r="H424" s="62">
        <f t="shared" si="44"/>
        <v>0.63813078434473269</v>
      </c>
      <c r="I424" s="62">
        <f t="shared" si="45"/>
        <v>9.8670064539403377</v>
      </c>
      <c r="J424" s="62">
        <f t="shared" si="46"/>
        <v>9.9132064386053287</v>
      </c>
      <c r="K424" s="62">
        <f t="shared" si="47"/>
        <v>6.8417305599978135</v>
      </c>
      <c r="L424">
        <f t="shared" si="48"/>
        <v>9.8634105521487072</v>
      </c>
    </row>
    <row r="425" spans="1:12" x14ac:dyDescent="0.25">
      <c r="A425" s="67" t="s">
        <v>481</v>
      </c>
      <c r="B425">
        <v>1.43994</v>
      </c>
      <c r="C425">
        <v>0</v>
      </c>
      <c r="D425" s="20">
        <f t="shared" si="42"/>
        <v>375.37143899999995</v>
      </c>
      <c r="E425" s="30">
        <f>_xll.ChannelArea($P$2:$P$68,$Q$2:$Q$68,D425)</f>
        <v>13.148509617185464</v>
      </c>
      <c r="F425" s="30">
        <f>_xll.WettedPerimeter($P$2:$P$68,$Q$2:$Q$68,D425)</f>
        <v>28.754613188699423</v>
      </c>
      <c r="G425" s="62">
        <f t="shared" si="43"/>
        <v>0.45726609260571915</v>
      </c>
      <c r="H425" s="62">
        <f t="shared" si="44"/>
        <v>0.59353454246559056</v>
      </c>
      <c r="I425" s="62">
        <f t="shared" si="45"/>
        <v>7.3019198135358359</v>
      </c>
      <c r="J425" s="62">
        <f t="shared" si="46"/>
        <v>7.0578197275088854</v>
      </c>
      <c r="K425" s="62">
        <f t="shared" si="47"/>
        <v>3.4724905599978229</v>
      </c>
      <c r="L425">
        <f t="shared" si="48"/>
        <v>6.4926741750969086</v>
      </c>
    </row>
    <row r="426" spans="1:12" x14ac:dyDescent="0.25">
      <c r="A426" s="67" t="s">
        <v>482</v>
      </c>
      <c r="B426">
        <v>1.4160649999999999</v>
      </c>
      <c r="C426">
        <v>0</v>
      </c>
      <c r="D426" s="20">
        <f t="shared" si="42"/>
        <v>375.34756399999998</v>
      </c>
      <c r="E426" s="30">
        <f>_xll.ChannelArea($P$2:$P$68,$Q$2:$Q$68,D426)</f>
        <v>12.47158820833201</v>
      </c>
      <c r="F426" s="30">
        <f>_xll.WettedPerimeter($P$2:$P$68,$Q$2:$Q$68,D426)</f>
        <v>28.322216566698835</v>
      </c>
      <c r="G426" s="62">
        <f t="shared" si="43"/>
        <v>0.44034647425851764</v>
      </c>
      <c r="H426" s="62">
        <f t="shared" si="44"/>
        <v>0.57880154574326681</v>
      </c>
      <c r="I426" s="62">
        <f t="shared" si="45"/>
        <v>6.4545073080612205</v>
      </c>
      <c r="J426" s="62">
        <f t="shared" si="46"/>
        <v>6.067144480063984</v>
      </c>
      <c r="K426" s="62">
        <f t="shared" si="47"/>
        <v>2.3494105600002513</v>
      </c>
      <c r="L426">
        <f t="shared" si="48"/>
        <v>5.3689524537767284</v>
      </c>
    </row>
    <row r="427" spans="1:12" x14ac:dyDescent="0.25">
      <c r="A427" s="67" t="s">
        <v>483</v>
      </c>
      <c r="B427">
        <v>1.4638150000000001</v>
      </c>
      <c r="C427">
        <v>0</v>
      </c>
      <c r="D427" s="20">
        <f t="shared" si="42"/>
        <v>375.39531399999998</v>
      </c>
      <c r="E427" s="30">
        <f>_xll.ChannelArea($P$2:$P$68,$Q$2:$Q$68,D427)</f>
        <v>13.835501302082211</v>
      </c>
      <c r="F427" s="30">
        <f>_xll.WettedPerimeter($P$2:$P$68,$Q$2:$Q$68,D427)</f>
        <v>29.187009810701035</v>
      </c>
      <c r="G427" s="62">
        <f t="shared" si="43"/>
        <v>0.47402941897150441</v>
      </c>
      <c r="H427" s="62">
        <f t="shared" si="44"/>
        <v>0.60795326753221623</v>
      </c>
      <c r="I427" s="62">
        <f t="shared" si="45"/>
        <v>8.1312560419180109</v>
      </c>
      <c r="J427" s="62">
        <f t="shared" si="46"/>
        <v>8.0038343098738274</v>
      </c>
      <c r="K427" s="62">
        <f t="shared" si="47"/>
        <v>4.5955705599990324</v>
      </c>
      <c r="L427">
        <f t="shared" si="48"/>
        <v>7.6163244258787017</v>
      </c>
    </row>
    <row r="428" spans="1:12" x14ac:dyDescent="0.25">
      <c r="A428" s="67" t="s">
        <v>484</v>
      </c>
      <c r="B428">
        <v>1.48769</v>
      </c>
      <c r="C428">
        <v>0</v>
      </c>
      <c r="D428" s="20">
        <f t="shared" si="42"/>
        <v>375.41918899999996</v>
      </c>
      <c r="E428" s="30">
        <f>_xll.ChannelArea($P$2:$P$68,$Q$2:$Q$68,D428)</f>
        <v>14.532086667966897</v>
      </c>
      <c r="F428" s="30">
        <f>_xll.WettedPerimeter($P$2:$P$68,$Q$2:$Q$68,D428)</f>
        <v>29.556536292095231</v>
      </c>
      <c r="G428" s="62">
        <f t="shared" si="43"/>
        <v>0.49167082787888922</v>
      </c>
      <c r="H428" s="62">
        <f t="shared" si="44"/>
        <v>0.62294488972382922</v>
      </c>
      <c r="I428" s="62">
        <f t="shared" si="45"/>
        <v>8.9935441671352088</v>
      </c>
      <c r="J428" s="62">
        <f t="shared" si="46"/>
        <v>8.9639365254740078</v>
      </c>
      <c r="K428" s="62">
        <f t="shared" si="47"/>
        <v>5.718650559996604</v>
      </c>
      <c r="L428">
        <f t="shared" si="48"/>
        <v>8.739903215187951</v>
      </c>
    </row>
    <row r="429" spans="1:12" x14ac:dyDescent="0.25">
      <c r="A429" s="67" t="s">
        <v>485</v>
      </c>
      <c r="B429">
        <v>1.39219</v>
      </c>
      <c r="C429">
        <v>0</v>
      </c>
      <c r="D429" s="20">
        <f t="shared" si="42"/>
        <v>375.323689</v>
      </c>
      <c r="E429" s="30">
        <f>_xll.ChannelArea($P$2:$P$68,$Q$2:$Q$68,D429)</f>
        <v>11.804737075520201</v>
      </c>
      <c r="F429" s="30">
        <f>_xll.WettedPerimeter($P$2:$P$68,$Q$2:$Q$68,D429)</f>
        <v>27.88981994469825</v>
      </c>
      <c r="G429" s="62">
        <f t="shared" si="43"/>
        <v>0.42326329459736212</v>
      </c>
      <c r="H429" s="62">
        <f t="shared" si="44"/>
        <v>0.56373336380617478</v>
      </c>
      <c r="I429" s="62">
        <f t="shared" si="45"/>
        <v>5.5878156194035604</v>
      </c>
      <c r="J429" s="62">
        <f t="shared" si="46"/>
        <v>5.0274971392528442</v>
      </c>
      <c r="K429" s="62">
        <f t="shared" si="47"/>
        <v>1.2263305599990417</v>
      </c>
      <c r="L429">
        <f t="shared" si="48"/>
        <v>4.2451592527941102</v>
      </c>
    </row>
    <row r="430" spans="1:12" x14ac:dyDescent="0.25">
      <c r="A430" s="67" t="s">
        <v>486</v>
      </c>
      <c r="B430">
        <v>1.43994</v>
      </c>
      <c r="C430">
        <v>0</v>
      </c>
      <c r="D430" s="20">
        <f t="shared" si="42"/>
        <v>375.37143899999995</v>
      </c>
      <c r="E430" s="30">
        <f>_xll.ChannelArea($P$2:$P$68,$Q$2:$Q$68,D430)</f>
        <v>13.148509617185464</v>
      </c>
      <c r="F430" s="30">
        <f>_xll.WettedPerimeter($P$2:$P$68,$Q$2:$Q$68,D430)</f>
        <v>28.754613188699423</v>
      </c>
      <c r="G430" s="62">
        <f t="shared" si="43"/>
        <v>0.45726609260571915</v>
      </c>
      <c r="H430" s="62">
        <f t="shared" si="44"/>
        <v>0.59353454246559056</v>
      </c>
      <c r="I430" s="62">
        <f t="shared" si="45"/>
        <v>7.3019198135358359</v>
      </c>
      <c r="J430" s="62">
        <f t="shared" si="46"/>
        <v>7.0578197275088854</v>
      </c>
      <c r="K430" s="62">
        <f t="shared" si="47"/>
        <v>3.4724905599978229</v>
      </c>
      <c r="L430">
        <f t="shared" si="48"/>
        <v>6.4926741750969086</v>
      </c>
    </row>
    <row r="431" spans="1:12" x14ac:dyDescent="0.25">
      <c r="A431" s="67" t="s">
        <v>487</v>
      </c>
      <c r="B431">
        <v>1.4638150000000001</v>
      </c>
      <c r="C431">
        <v>0</v>
      </c>
      <c r="D431" s="20">
        <f t="shared" si="42"/>
        <v>375.39531399999998</v>
      </c>
      <c r="E431" s="30">
        <f>_xll.ChannelArea($P$2:$P$68,$Q$2:$Q$68,D431)</f>
        <v>13.835501302082211</v>
      </c>
      <c r="F431" s="30">
        <f>_xll.WettedPerimeter($P$2:$P$68,$Q$2:$Q$68,D431)</f>
        <v>29.187009810701035</v>
      </c>
      <c r="G431" s="62">
        <f t="shared" si="43"/>
        <v>0.47402941897150441</v>
      </c>
      <c r="H431" s="62">
        <f t="shared" si="44"/>
        <v>0.60795326753221623</v>
      </c>
      <c r="I431" s="62">
        <f t="shared" si="45"/>
        <v>8.1312560419180109</v>
      </c>
      <c r="J431" s="62">
        <f t="shared" si="46"/>
        <v>8.0038343098738274</v>
      </c>
      <c r="K431" s="62">
        <f t="shared" si="47"/>
        <v>4.5955705599990324</v>
      </c>
      <c r="L431">
        <f t="shared" si="48"/>
        <v>7.6163244258787017</v>
      </c>
    </row>
    <row r="432" spans="1:12" x14ac:dyDescent="0.25">
      <c r="A432" s="67" t="s">
        <v>488</v>
      </c>
      <c r="B432">
        <v>1.48769</v>
      </c>
      <c r="C432">
        <v>0</v>
      </c>
      <c r="D432" s="20">
        <f t="shared" si="42"/>
        <v>375.41918899999996</v>
      </c>
      <c r="E432" s="30">
        <f>_xll.ChannelArea($P$2:$P$68,$Q$2:$Q$68,D432)</f>
        <v>14.532086667966897</v>
      </c>
      <c r="F432" s="30">
        <f>_xll.WettedPerimeter($P$2:$P$68,$Q$2:$Q$68,D432)</f>
        <v>29.556536292095231</v>
      </c>
      <c r="G432" s="62">
        <f t="shared" si="43"/>
        <v>0.49167082787888922</v>
      </c>
      <c r="H432" s="62">
        <f t="shared" si="44"/>
        <v>0.62294488972382922</v>
      </c>
      <c r="I432" s="62">
        <f t="shared" si="45"/>
        <v>8.9935441671352088</v>
      </c>
      <c r="J432" s="62">
        <f t="shared" si="46"/>
        <v>8.9639365254740078</v>
      </c>
      <c r="K432" s="62">
        <f t="shared" si="47"/>
        <v>5.718650559996604</v>
      </c>
      <c r="L432">
        <f t="shared" si="48"/>
        <v>8.739903215187951</v>
      </c>
    </row>
    <row r="433" spans="1:12" x14ac:dyDescent="0.25">
      <c r="A433" s="67" t="s">
        <v>489</v>
      </c>
      <c r="B433">
        <v>1.4638150000000001</v>
      </c>
      <c r="C433">
        <v>0</v>
      </c>
      <c r="D433" s="20">
        <f t="shared" si="42"/>
        <v>375.39531399999998</v>
      </c>
      <c r="E433" s="30">
        <f>_xll.ChannelArea($P$2:$P$68,$Q$2:$Q$68,D433)</f>
        <v>13.835501302082211</v>
      </c>
      <c r="F433" s="30">
        <f>_xll.WettedPerimeter($P$2:$P$68,$Q$2:$Q$68,D433)</f>
        <v>29.187009810701035</v>
      </c>
      <c r="G433" s="62">
        <f t="shared" si="43"/>
        <v>0.47402941897150441</v>
      </c>
      <c r="H433" s="62">
        <f t="shared" si="44"/>
        <v>0.60795326753221623</v>
      </c>
      <c r="I433" s="62">
        <f t="shared" si="45"/>
        <v>8.1312560419180109</v>
      </c>
      <c r="J433" s="62">
        <f t="shared" si="46"/>
        <v>8.0038343098738274</v>
      </c>
      <c r="K433" s="62">
        <f t="shared" si="47"/>
        <v>4.5955705599990324</v>
      </c>
      <c r="L433">
        <f t="shared" si="48"/>
        <v>7.6163244258787017</v>
      </c>
    </row>
    <row r="434" spans="1:12" x14ac:dyDescent="0.25">
      <c r="A434" s="67" t="s">
        <v>490</v>
      </c>
      <c r="B434">
        <v>1.4638150000000001</v>
      </c>
      <c r="C434">
        <v>0</v>
      </c>
      <c r="D434" s="20">
        <f t="shared" si="42"/>
        <v>375.39531399999998</v>
      </c>
      <c r="E434" s="30">
        <f>_xll.ChannelArea($P$2:$P$68,$Q$2:$Q$68,D434)</f>
        <v>13.835501302082211</v>
      </c>
      <c r="F434" s="30">
        <f>_xll.WettedPerimeter($P$2:$P$68,$Q$2:$Q$68,D434)</f>
        <v>29.187009810701035</v>
      </c>
      <c r="G434" s="62">
        <f t="shared" si="43"/>
        <v>0.47402941897150441</v>
      </c>
      <c r="H434" s="62">
        <f t="shared" si="44"/>
        <v>0.60795326753221623</v>
      </c>
      <c r="I434" s="62">
        <f t="shared" si="45"/>
        <v>8.1312560419180109</v>
      </c>
      <c r="J434" s="62">
        <f t="shared" si="46"/>
        <v>8.0038343098738274</v>
      </c>
      <c r="K434" s="62">
        <f t="shared" si="47"/>
        <v>4.5955705599990324</v>
      </c>
      <c r="L434">
        <f t="shared" si="48"/>
        <v>7.6163244258787017</v>
      </c>
    </row>
    <row r="435" spans="1:12" x14ac:dyDescent="0.25">
      <c r="A435" s="67" t="s">
        <v>491</v>
      </c>
      <c r="B435">
        <v>1.39219</v>
      </c>
      <c r="C435">
        <v>0</v>
      </c>
      <c r="D435" s="20">
        <f t="shared" si="42"/>
        <v>375.323689</v>
      </c>
      <c r="E435" s="30">
        <f>_xll.ChannelArea($P$2:$P$68,$Q$2:$Q$68,D435)</f>
        <v>11.804737075520201</v>
      </c>
      <c r="F435" s="30">
        <f>_xll.WettedPerimeter($P$2:$P$68,$Q$2:$Q$68,D435)</f>
        <v>27.88981994469825</v>
      </c>
      <c r="G435" s="62">
        <f t="shared" si="43"/>
        <v>0.42326329459736212</v>
      </c>
      <c r="H435" s="62">
        <f t="shared" si="44"/>
        <v>0.56373336380617478</v>
      </c>
      <c r="I435" s="62">
        <f t="shared" si="45"/>
        <v>5.5878156194035604</v>
      </c>
      <c r="J435" s="62">
        <f t="shared" si="46"/>
        <v>5.0274971392528442</v>
      </c>
      <c r="K435" s="62">
        <f t="shared" si="47"/>
        <v>1.2263305599990417</v>
      </c>
      <c r="L435">
        <f t="shared" si="48"/>
        <v>4.2451592527941102</v>
      </c>
    </row>
    <row r="436" spans="1:12" x14ac:dyDescent="0.25">
      <c r="A436" s="67" t="s">
        <v>492</v>
      </c>
      <c r="B436">
        <v>1.4160649999999999</v>
      </c>
      <c r="C436">
        <v>0</v>
      </c>
      <c r="D436" s="20">
        <f t="shared" si="42"/>
        <v>375.34756399999998</v>
      </c>
      <c r="E436" s="30">
        <f>_xll.ChannelArea($P$2:$P$68,$Q$2:$Q$68,D436)</f>
        <v>12.47158820833201</v>
      </c>
      <c r="F436" s="30">
        <f>_xll.WettedPerimeter($P$2:$P$68,$Q$2:$Q$68,D436)</f>
        <v>28.322216566698835</v>
      </c>
      <c r="G436" s="62">
        <f t="shared" si="43"/>
        <v>0.44034647425851764</v>
      </c>
      <c r="H436" s="62">
        <f t="shared" si="44"/>
        <v>0.57880154574326681</v>
      </c>
      <c r="I436" s="62">
        <f t="shared" si="45"/>
        <v>6.4545073080612205</v>
      </c>
      <c r="J436" s="62">
        <f t="shared" si="46"/>
        <v>6.067144480063984</v>
      </c>
      <c r="K436" s="62">
        <f t="shared" si="47"/>
        <v>2.3494105600002513</v>
      </c>
      <c r="L436">
        <f t="shared" si="48"/>
        <v>5.3689524537767284</v>
      </c>
    </row>
    <row r="437" spans="1:12" x14ac:dyDescent="0.25">
      <c r="A437" s="67" t="s">
        <v>493</v>
      </c>
      <c r="B437">
        <v>1.3683149999999999</v>
      </c>
      <c r="C437">
        <v>0</v>
      </c>
      <c r="D437" s="20">
        <f t="shared" si="42"/>
        <v>375.29981399999997</v>
      </c>
      <c r="E437" s="30">
        <f>_xll.ChannelArea($P$2:$P$68,$Q$2:$Q$68,D437)</f>
        <v>11.147956218748488</v>
      </c>
      <c r="F437" s="30">
        <f>_xll.WettedPerimeter($P$2:$P$68,$Q$2:$Q$68,D437)</f>
        <v>27.457423322696634</v>
      </c>
      <c r="G437" s="62">
        <f t="shared" si="43"/>
        <v>0.40600882638297142</v>
      </c>
      <c r="H437" s="62">
        <f t="shared" si="44"/>
        <v>0.54830682275904385</v>
      </c>
      <c r="I437" s="62">
        <f t="shared" si="45"/>
        <v>4.7005118314546834</v>
      </c>
      <c r="J437" s="62">
        <f t="shared" si="46"/>
        <v>3.9339300617536139</v>
      </c>
      <c r="K437" s="62">
        <f t="shared" si="47"/>
        <v>0.10325055999783217</v>
      </c>
      <c r="L437">
        <f t="shared" si="48"/>
        <v>3.1212945630977629</v>
      </c>
    </row>
    <row r="438" spans="1:12" x14ac:dyDescent="0.25">
      <c r="A438" s="67" t="s">
        <v>494</v>
      </c>
      <c r="B438">
        <v>1.3683149999999999</v>
      </c>
      <c r="C438">
        <v>0</v>
      </c>
      <c r="D438" s="20">
        <f t="shared" si="42"/>
        <v>375.29981399999997</v>
      </c>
      <c r="E438" s="30">
        <f>_xll.ChannelArea($P$2:$P$68,$Q$2:$Q$68,D438)</f>
        <v>11.147956218748488</v>
      </c>
      <c r="F438" s="30">
        <f>_xll.WettedPerimeter($P$2:$P$68,$Q$2:$Q$68,D438)</f>
        <v>27.457423322696634</v>
      </c>
      <c r="G438" s="62">
        <f t="shared" si="43"/>
        <v>0.40600882638297142</v>
      </c>
      <c r="H438" s="62">
        <f t="shared" si="44"/>
        <v>0.54830682275904385</v>
      </c>
      <c r="I438" s="62">
        <f t="shared" si="45"/>
        <v>4.7005118314546834</v>
      </c>
      <c r="J438" s="62">
        <f t="shared" si="46"/>
        <v>3.9339300617536139</v>
      </c>
      <c r="K438" s="62">
        <f t="shared" si="47"/>
        <v>0.10325055999783217</v>
      </c>
      <c r="L438">
        <f t="shared" si="48"/>
        <v>3.1212945630977629</v>
      </c>
    </row>
    <row r="439" spans="1:12" x14ac:dyDescent="0.25">
      <c r="A439" s="67" t="s">
        <v>495</v>
      </c>
      <c r="B439">
        <v>1.3683149999999999</v>
      </c>
      <c r="C439">
        <v>0</v>
      </c>
      <c r="D439" s="20">
        <f t="shared" si="42"/>
        <v>375.29981399999997</v>
      </c>
      <c r="E439" s="30">
        <f>_xll.ChannelArea($P$2:$P$68,$Q$2:$Q$68,D439)</f>
        <v>11.147956218748488</v>
      </c>
      <c r="F439" s="30">
        <f>_xll.WettedPerimeter($P$2:$P$68,$Q$2:$Q$68,D439)</f>
        <v>27.457423322696634</v>
      </c>
      <c r="G439" s="62">
        <f t="shared" si="43"/>
        <v>0.40600882638297142</v>
      </c>
      <c r="H439" s="62">
        <f t="shared" si="44"/>
        <v>0.54830682275904385</v>
      </c>
      <c r="I439" s="62">
        <f t="shared" si="45"/>
        <v>4.7005118314546834</v>
      </c>
      <c r="J439" s="62">
        <f t="shared" si="46"/>
        <v>3.9339300617536139</v>
      </c>
      <c r="K439" s="62">
        <f t="shared" si="47"/>
        <v>0.10325055999783217</v>
      </c>
      <c r="L439">
        <f t="shared" si="48"/>
        <v>3.1212945630977629</v>
      </c>
    </row>
    <row r="440" spans="1:12" x14ac:dyDescent="0.25">
      <c r="A440" s="67" t="s">
        <v>496</v>
      </c>
      <c r="B440">
        <v>1.39219</v>
      </c>
      <c r="C440">
        <v>0</v>
      </c>
      <c r="D440" s="20">
        <f t="shared" si="42"/>
        <v>375.323689</v>
      </c>
      <c r="E440" s="30">
        <f>_xll.ChannelArea($P$2:$P$68,$Q$2:$Q$68,D440)</f>
        <v>11.804737075520201</v>
      </c>
      <c r="F440" s="30">
        <f>_xll.WettedPerimeter($P$2:$P$68,$Q$2:$Q$68,D440)</f>
        <v>27.88981994469825</v>
      </c>
      <c r="G440" s="62">
        <f t="shared" si="43"/>
        <v>0.42326329459736212</v>
      </c>
      <c r="H440" s="62">
        <f t="shared" si="44"/>
        <v>0.56373336380617478</v>
      </c>
      <c r="I440" s="62">
        <f t="shared" si="45"/>
        <v>5.5878156194035604</v>
      </c>
      <c r="J440" s="62">
        <f t="shared" si="46"/>
        <v>5.0274971392528442</v>
      </c>
      <c r="K440" s="62">
        <f t="shared" si="47"/>
        <v>1.2263305599990417</v>
      </c>
      <c r="L440">
        <f t="shared" si="48"/>
        <v>4.2451592527941102</v>
      </c>
    </row>
    <row r="441" spans="1:12" x14ac:dyDescent="0.25">
      <c r="A441" s="67" t="s">
        <v>497</v>
      </c>
      <c r="B441">
        <v>1.3683149999999999</v>
      </c>
      <c r="C441">
        <v>0</v>
      </c>
      <c r="D441" s="20">
        <f t="shared" si="42"/>
        <v>375.29981399999997</v>
      </c>
      <c r="E441" s="30">
        <f>_xll.ChannelArea($P$2:$P$68,$Q$2:$Q$68,D441)</f>
        <v>11.147956218748488</v>
      </c>
      <c r="F441" s="30">
        <f>_xll.WettedPerimeter($P$2:$P$68,$Q$2:$Q$68,D441)</f>
        <v>27.457423322696634</v>
      </c>
      <c r="G441" s="62">
        <f t="shared" si="43"/>
        <v>0.40600882638297142</v>
      </c>
      <c r="H441" s="62">
        <f t="shared" si="44"/>
        <v>0.54830682275904385</v>
      </c>
      <c r="I441" s="62">
        <f t="shared" si="45"/>
        <v>4.7005118314546834</v>
      </c>
      <c r="J441" s="62">
        <f t="shared" si="46"/>
        <v>3.9339300617536139</v>
      </c>
      <c r="K441" s="62">
        <f t="shared" si="47"/>
        <v>0.10325055999783217</v>
      </c>
      <c r="L441">
        <f t="shared" si="48"/>
        <v>3.1212945630977629</v>
      </c>
    </row>
    <row r="442" spans="1:12" x14ac:dyDescent="0.25">
      <c r="A442" s="67" t="s">
        <v>498</v>
      </c>
      <c r="B442">
        <v>1.4160649999999999</v>
      </c>
      <c r="C442">
        <v>0</v>
      </c>
      <c r="D442" s="20">
        <f t="shared" si="42"/>
        <v>375.34756399999998</v>
      </c>
      <c r="E442" s="30">
        <f>_xll.ChannelArea($P$2:$P$68,$Q$2:$Q$68,D442)</f>
        <v>12.47158820833201</v>
      </c>
      <c r="F442" s="30">
        <f>_xll.WettedPerimeter($P$2:$P$68,$Q$2:$Q$68,D442)</f>
        <v>28.322216566698835</v>
      </c>
      <c r="G442" s="62">
        <f t="shared" si="43"/>
        <v>0.44034647425851764</v>
      </c>
      <c r="H442" s="62">
        <f t="shared" si="44"/>
        <v>0.57880154574326681</v>
      </c>
      <c r="I442" s="62">
        <f t="shared" si="45"/>
        <v>6.4545073080612205</v>
      </c>
      <c r="J442" s="62">
        <f t="shared" si="46"/>
        <v>6.067144480063984</v>
      </c>
      <c r="K442" s="62">
        <f t="shared" si="47"/>
        <v>2.3494105600002513</v>
      </c>
      <c r="L442">
        <f t="shared" si="48"/>
        <v>5.3689524537767284</v>
      </c>
    </row>
    <row r="443" spans="1:12" x14ac:dyDescent="0.25">
      <c r="A443" s="67" t="s">
        <v>499</v>
      </c>
      <c r="B443">
        <v>1.4160649999999999</v>
      </c>
      <c r="C443">
        <v>0</v>
      </c>
      <c r="D443" s="20">
        <f t="shared" si="42"/>
        <v>375.34756399999998</v>
      </c>
      <c r="E443" s="30">
        <f>_xll.ChannelArea($P$2:$P$68,$Q$2:$Q$68,D443)</f>
        <v>12.47158820833201</v>
      </c>
      <c r="F443" s="30">
        <f>_xll.WettedPerimeter($P$2:$P$68,$Q$2:$Q$68,D443)</f>
        <v>28.322216566698835</v>
      </c>
      <c r="G443" s="62">
        <f t="shared" si="43"/>
        <v>0.44034647425851764</v>
      </c>
      <c r="H443" s="62">
        <f t="shared" si="44"/>
        <v>0.57880154574326681</v>
      </c>
      <c r="I443" s="62">
        <f t="shared" si="45"/>
        <v>6.4545073080612205</v>
      </c>
      <c r="J443" s="62">
        <f t="shared" si="46"/>
        <v>6.067144480063984</v>
      </c>
      <c r="K443" s="62">
        <f t="shared" si="47"/>
        <v>2.3494105600002513</v>
      </c>
      <c r="L443">
        <f t="shared" si="48"/>
        <v>5.3689524537767284</v>
      </c>
    </row>
    <row r="444" spans="1:12" x14ac:dyDescent="0.25">
      <c r="A444" s="67" t="s">
        <v>500</v>
      </c>
      <c r="B444">
        <v>1.43994</v>
      </c>
      <c r="C444">
        <v>0</v>
      </c>
      <c r="D444" s="20">
        <f t="shared" si="42"/>
        <v>375.37143899999995</v>
      </c>
      <c r="E444" s="30">
        <f>_xll.ChannelArea($P$2:$P$68,$Q$2:$Q$68,D444)</f>
        <v>13.148509617185464</v>
      </c>
      <c r="F444" s="30">
        <f>_xll.WettedPerimeter($P$2:$P$68,$Q$2:$Q$68,D444)</f>
        <v>28.754613188699423</v>
      </c>
      <c r="G444" s="62">
        <f t="shared" si="43"/>
        <v>0.45726609260571915</v>
      </c>
      <c r="H444" s="62">
        <f t="shared" si="44"/>
        <v>0.59353454246559056</v>
      </c>
      <c r="I444" s="62">
        <f t="shared" si="45"/>
        <v>7.3019198135358359</v>
      </c>
      <c r="J444" s="62">
        <f t="shared" si="46"/>
        <v>7.0578197275088854</v>
      </c>
      <c r="K444" s="62">
        <f t="shared" si="47"/>
        <v>3.4724905599978229</v>
      </c>
      <c r="L444">
        <f t="shared" si="48"/>
        <v>6.4926741750969086</v>
      </c>
    </row>
    <row r="445" spans="1:12" x14ac:dyDescent="0.25">
      <c r="A445" s="67" t="s">
        <v>501</v>
      </c>
      <c r="B445">
        <v>1.4638150000000001</v>
      </c>
      <c r="C445">
        <v>0</v>
      </c>
      <c r="D445" s="20">
        <f t="shared" si="42"/>
        <v>375.39531399999998</v>
      </c>
      <c r="E445" s="30">
        <f>_xll.ChannelArea($P$2:$P$68,$Q$2:$Q$68,D445)</f>
        <v>13.835501302082211</v>
      </c>
      <c r="F445" s="30">
        <f>_xll.WettedPerimeter($P$2:$P$68,$Q$2:$Q$68,D445)</f>
        <v>29.187009810701035</v>
      </c>
      <c r="G445" s="62">
        <f t="shared" si="43"/>
        <v>0.47402941897150441</v>
      </c>
      <c r="H445" s="62">
        <f t="shared" si="44"/>
        <v>0.60795326753221623</v>
      </c>
      <c r="I445" s="62">
        <f t="shared" si="45"/>
        <v>8.1312560419180109</v>
      </c>
      <c r="J445" s="62">
        <f t="shared" si="46"/>
        <v>8.0038343098738274</v>
      </c>
      <c r="K445" s="62">
        <f t="shared" si="47"/>
        <v>4.5955705599990324</v>
      </c>
      <c r="L445">
        <f t="shared" si="48"/>
        <v>7.6163244258787017</v>
      </c>
    </row>
    <row r="446" spans="1:12" x14ac:dyDescent="0.25">
      <c r="A446" s="67" t="s">
        <v>502</v>
      </c>
      <c r="B446">
        <v>1.4160649999999999</v>
      </c>
      <c r="C446">
        <v>0</v>
      </c>
      <c r="D446" s="20">
        <f t="shared" si="42"/>
        <v>375.34756399999998</v>
      </c>
      <c r="E446" s="30">
        <f>_xll.ChannelArea($P$2:$P$68,$Q$2:$Q$68,D446)</f>
        <v>12.47158820833201</v>
      </c>
      <c r="F446" s="30">
        <f>_xll.WettedPerimeter($P$2:$P$68,$Q$2:$Q$68,D446)</f>
        <v>28.322216566698835</v>
      </c>
      <c r="G446" s="62">
        <f t="shared" si="43"/>
        <v>0.44034647425851764</v>
      </c>
      <c r="H446" s="62">
        <f t="shared" si="44"/>
        <v>0.57880154574326681</v>
      </c>
      <c r="I446" s="62">
        <f t="shared" si="45"/>
        <v>6.4545073080612205</v>
      </c>
      <c r="J446" s="62">
        <f t="shared" si="46"/>
        <v>6.067144480063984</v>
      </c>
      <c r="K446" s="62">
        <f t="shared" si="47"/>
        <v>2.3494105600002513</v>
      </c>
      <c r="L446">
        <f t="shared" si="48"/>
        <v>5.3689524537767284</v>
      </c>
    </row>
    <row r="447" spans="1:12" x14ac:dyDescent="0.25">
      <c r="A447" s="67" t="s">
        <v>503</v>
      </c>
      <c r="B447">
        <v>1.4638150000000001</v>
      </c>
      <c r="C447">
        <v>0</v>
      </c>
      <c r="D447" s="20">
        <f t="shared" si="42"/>
        <v>375.39531399999998</v>
      </c>
      <c r="E447" s="30">
        <f>_xll.ChannelArea($P$2:$P$68,$Q$2:$Q$68,D447)</f>
        <v>13.835501302082211</v>
      </c>
      <c r="F447" s="30">
        <f>_xll.WettedPerimeter($P$2:$P$68,$Q$2:$Q$68,D447)</f>
        <v>29.187009810701035</v>
      </c>
      <c r="G447" s="62">
        <f t="shared" si="43"/>
        <v>0.47402941897150441</v>
      </c>
      <c r="H447" s="62">
        <f t="shared" si="44"/>
        <v>0.60795326753221623</v>
      </c>
      <c r="I447" s="62">
        <f t="shared" si="45"/>
        <v>8.1312560419180109</v>
      </c>
      <c r="J447" s="62">
        <f t="shared" si="46"/>
        <v>8.0038343098738274</v>
      </c>
      <c r="K447" s="62">
        <f t="shared" si="47"/>
        <v>4.5955705599990324</v>
      </c>
      <c r="L447">
        <f t="shared" si="48"/>
        <v>7.6163244258787017</v>
      </c>
    </row>
    <row r="448" spans="1:12" x14ac:dyDescent="0.25">
      <c r="A448" s="67" t="s">
        <v>504</v>
      </c>
      <c r="B448">
        <v>1.48769</v>
      </c>
      <c r="C448">
        <v>0</v>
      </c>
      <c r="D448" s="20">
        <f t="shared" si="42"/>
        <v>375.41918899999996</v>
      </c>
      <c r="E448" s="30">
        <f>_xll.ChannelArea($P$2:$P$68,$Q$2:$Q$68,D448)</f>
        <v>14.532086667966897</v>
      </c>
      <c r="F448" s="30">
        <f>_xll.WettedPerimeter($P$2:$P$68,$Q$2:$Q$68,D448)</f>
        <v>29.556536292095231</v>
      </c>
      <c r="G448" s="62">
        <f t="shared" si="43"/>
        <v>0.49167082787888922</v>
      </c>
      <c r="H448" s="62">
        <f t="shared" si="44"/>
        <v>0.62294488972382922</v>
      </c>
      <c r="I448" s="62">
        <f t="shared" si="45"/>
        <v>8.9935441671352088</v>
      </c>
      <c r="J448" s="62">
        <f t="shared" si="46"/>
        <v>8.9639365254740078</v>
      </c>
      <c r="K448" s="62">
        <f t="shared" si="47"/>
        <v>5.718650559996604</v>
      </c>
      <c r="L448">
        <f t="shared" si="48"/>
        <v>8.739903215187951</v>
      </c>
    </row>
    <row r="449" spans="1:12" x14ac:dyDescent="0.25">
      <c r="A449" s="67" t="s">
        <v>505</v>
      </c>
      <c r="B449">
        <v>1.39219</v>
      </c>
      <c r="C449">
        <v>0</v>
      </c>
      <c r="D449" s="20">
        <f t="shared" si="42"/>
        <v>375.323689</v>
      </c>
      <c r="E449" s="30">
        <f>_xll.ChannelArea($P$2:$P$68,$Q$2:$Q$68,D449)</f>
        <v>11.804737075520201</v>
      </c>
      <c r="F449" s="30">
        <f>_xll.WettedPerimeter($P$2:$P$68,$Q$2:$Q$68,D449)</f>
        <v>27.88981994469825</v>
      </c>
      <c r="G449" s="62">
        <f t="shared" si="43"/>
        <v>0.42326329459736212</v>
      </c>
      <c r="H449" s="62">
        <f t="shared" si="44"/>
        <v>0.56373336380617478</v>
      </c>
      <c r="I449" s="62">
        <f t="shared" si="45"/>
        <v>5.5878156194035604</v>
      </c>
      <c r="J449" s="62">
        <f t="shared" si="46"/>
        <v>5.0274971392528442</v>
      </c>
      <c r="K449" s="62">
        <f t="shared" si="47"/>
        <v>1.2263305599990417</v>
      </c>
      <c r="L449">
        <f t="shared" si="48"/>
        <v>4.2451592527941102</v>
      </c>
    </row>
    <row r="450" spans="1:12" x14ac:dyDescent="0.25">
      <c r="A450" s="67" t="s">
        <v>506</v>
      </c>
      <c r="B450">
        <v>1.4160649999999999</v>
      </c>
      <c r="C450">
        <v>0</v>
      </c>
      <c r="D450" s="20">
        <f t="shared" si="42"/>
        <v>375.34756399999998</v>
      </c>
      <c r="E450" s="30">
        <f>_xll.ChannelArea($P$2:$P$68,$Q$2:$Q$68,D450)</f>
        <v>12.47158820833201</v>
      </c>
      <c r="F450" s="30">
        <f>_xll.WettedPerimeter($P$2:$P$68,$Q$2:$Q$68,D450)</f>
        <v>28.322216566698835</v>
      </c>
      <c r="G450" s="62">
        <f t="shared" si="43"/>
        <v>0.44034647425851764</v>
      </c>
      <c r="H450" s="62">
        <f t="shared" si="44"/>
        <v>0.57880154574326681</v>
      </c>
      <c r="I450" s="62">
        <f t="shared" si="45"/>
        <v>6.4545073080612205</v>
      </c>
      <c r="J450" s="62">
        <f t="shared" si="46"/>
        <v>6.067144480063984</v>
      </c>
      <c r="K450" s="62">
        <f t="shared" si="47"/>
        <v>2.3494105600002513</v>
      </c>
      <c r="L450">
        <f t="shared" si="48"/>
        <v>5.3689524537767284</v>
      </c>
    </row>
    <row r="451" spans="1:12" x14ac:dyDescent="0.25">
      <c r="A451" s="67" t="s">
        <v>507</v>
      </c>
      <c r="B451">
        <v>1.4638150000000001</v>
      </c>
      <c r="C451">
        <v>0</v>
      </c>
      <c r="D451" s="20">
        <f t="shared" ref="D451:D514" si="49">373.931499+B451</f>
        <v>375.39531399999998</v>
      </c>
      <c r="E451" s="30">
        <f>_xll.ChannelArea($P$2:$P$68,$Q$2:$Q$68,D451)</f>
        <v>13.835501302082211</v>
      </c>
      <c r="F451" s="30">
        <f>_xll.WettedPerimeter($P$2:$P$68,$Q$2:$Q$68,D451)</f>
        <v>29.187009810701035</v>
      </c>
      <c r="G451" s="62">
        <f t="shared" ref="G451:G514" si="50">E451/F451</f>
        <v>0.47402941897150441</v>
      </c>
      <c r="H451" s="62">
        <f t="shared" ref="H451:H514" si="51">G451^(2/3)</f>
        <v>0.60795326753221623</v>
      </c>
      <c r="I451" s="62">
        <f t="shared" ref="I451:I514" si="52" xml:space="preserve"> (57.518*H451)- 26.837</f>
        <v>8.1312560419180109</v>
      </c>
      <c r="J451" s="62">
        <f t="shared" ref="J451:J514" si="53">(39.413*LN(H451)) + 27.618</f>
        <v>8.0038343098738274</v>
      </c>
      <c r="K451" s="62">
        <f t="shared" ref="K451:K514" si="54">(47.04*D451)-17654</f>
        <v>4.5955705599990324</v>
      </c>
      <c r="L451">
        <f t="shared" ref="L451:L514" si="55">(17667*LN(D451)) - 104722</f>
        <v>7.6163244258787017</v>
      </c>
    </row>
    <row r="452" spans="1:12" x14ac:dyDescent="0.25">
      <c r="A452" s="67" t="s">
        <v>508</v>
      </c>
      <c r="B452">
        <v>1.4160649999999999</v>
      </c>
      <c r="C452">
        <v>0</v>
      </c>
      <c r="D452" s="20">
        <f t="shared" si="49"/>
        <v>375.34756399999998</v>
      </c>
      <c r="E452" s="30">
        <f>_xll.ChannelArea($P$2:$P$68,$Q$2:$Q$68,D452)</f>
        <v>12.47158820833201</v>
      </c>
      <c r="F452" s="30">
        <f>_xll.WettedPerimeter($P$2:$P$68,$Q$2:$Q$68,D452)</f>
        <v>28.322216566698835</v>
      </c>
      <c r="G452" s="62">
        <f t="shared" si="50"/>
        <v>0.44034647425851764</v>
      </c>
      <c r="H452" s="62">
        <f t="shared" si="51"/>
        <v>0.57880154574326681</v>
      </c>
      <c r="I452" s="62">
        <f t="shared" si="52"/>
        <v>6.4545073080612205</v>
      </c>
      <c r="J452" s="62">
        <f t="shared" si="53"/>
        <v>6.067144480063984</v>
      </c>
      <c r="K452" s="62">
        <f t="shared" si="54"/>
        <v>2.3494105600002513</v>
      </c>
      <c r="L452">
        <f t="shared" si="55"/>
        <v>5.3689524537767284</v>
      </c>
    </row>
    <row r="453" spans="1:12" x14ac:dyDescent="0.25">
      <c r="A453" s="67" t="s">
        <v>509</v>
      </c>
      <c r="B453">
        <v>1.4638150000000001</v>
      </c>
      <c r="C453">
        <v>0</v>
      </c>
      <c r="D453" s="20">
        <f t="shared" si="49"/>
        <v>375.39531399999998</v>
      </c>
      <c r="E453" s="30">
        <f>_xll.ChannelArea($P$2:$P$68,$Q$2:$Q$68,D453)</f>
        <v>13.835501302082211</v>
      </c>
      <c r="F453" s="30">
        <f>_xll.WettedPerimeter($P$2:$P$68,$Q$2:$Q$68,D453)</f>
        <v>29.187009810701035</v>
      </c>
      <c r="G453" s="62">
        <f t="shared" si="50"/>
        <v>0.47402941897150441</v>
      </c>
      <c r="H453" s="62">
        <f t="shared" si="51"/>
        <v>0.60795326753221623</v>
      </c>
      <c r="I453" s="62">
        <f t="shared" si="52"/>
        <v>8.1312560419180109</v>
      </c>
      <c r="J453" s="62">
        <f t="shared" si="53"/>
        <v>8.0038343098738274</v>
      </c>
      <c r="K453" s="62">
        <f t="shared" si="54"/>
        <v>4.5955705599990324</v>
      </c>
      <c r="L453">
        <f t="shared" si="55"/>
        <v>7.6163244258787017</v>
      </c>
    </row>
    <row r="454" spans="1:12" x14ac:dyDescent="0.25">
      <c r="A454" s="67" t="s">
        <v>510</v>
      </c>
      <c r="B454">
        <v>1.43994</v>
      </c>
      <c r="C454">
        <v>0</v>
      </c>
      <c r="D454" s="20">
        <f t="shared" si="49"/>
        <v>375.37143899999995</v>
      </c>
      <c r="E454" s="30">
        <f>_xll.ChannelArea($P$2:$P$68,$Q$2:$Q$68,D454)</f>
        <v>13.148509617185464</v>
      </c>
      <c r="F454" s="30">
        <f>_xll.WettedPerimeter($P$2:$P$68,$Q$2:$Q$68,D454)</f>
        <v>28.754613188699423</v>
      </c>
      <c r="G454" s="62">
        <f t="shared" si="50"/>
        <v>0.45726609260571915</v>
      </c>
      <c r="H454" s="62">
        <f t="shared" si="51"/>
        <v>0.59353454246559056</v>
      </c>
      <c r="I454" s="62">
        <f t="shared" si="52"/>
        <v>7.3019198135358359</v>
      </c>
      <c r="J454" s="62">
        <f t="shared" si="53"/>
        <v>7.0578197275088854</v>
      </c>
      <c r="K454" s="62">
        <f t="shared" si="54"/>
        <v>3.4724905599978229</v>
      </c>
      <c r="L454">
        <f t="shared" si="55"/>
        <v>6.4926741750969086</v>
      </c>
    </row>
    <row r="455" spans="1:12" x14ac:dyDescent="0.25">
      <c r="A455" s="67" t="s">
        <v>511</v>
      </c>
      <c r="B455">
        <v>1.4160649999999999</v>
      </c>
      <c r="C455">
        <v>0</v>
      </c>
      <c r="D455" s="20">
        <f t="shared" si="49"/>
        <v>375.34756399999998</v>
      </c>
      <c r="E455" s="30">
        <f>_xll.ChannelArea($P$2:$P$68,$Q$2:$Q$68,D455)</f>
        <v>12.47158820833201</v>
      </c>
      <c r="F455" s="30">
        <f>_xll.WettedPerimeter($P$2:$P$68,$Q$2:$Q$68,D455)</f>
        <v>28.322216566698835</v>
      </c>
      <c r="G455" s="62">
        <f t="shared" si="50"/>
        <v>0.44034647425851764</v>
      </c>
      <c r="H455" s="62">
        <f t="shared" si="51"/>
        <v>0.57880154574326681</v>
      </c>
      <c r="I455" s="62">
        <f t="shared" si="52"/>
        <v>6.4545073080612205</v>
      </c>
      <c r="J455" s="62">
        <f t="shared" si="53"/>
        <v>6.067144480063984</v>
      </c>
      <c r="K455" s="62">
        <f t="shared" si="54"/>
        <v>2.3494105600002513</v>
      </c>
      <c r="L455">
        <f t="shared" si="55"/>
        <v>5.3689524537767284</v>
      </c>
    </row>
    <row r="456" spans="1:12" x14ac:dyDescent="0.25">
      <c r="A456" s="67" t="s">
        <v>512</v>
      </c>
      <c r="B456">
        <v>1.39219</v>
      </c>
      <c r="C456">
        <v>0</v>
      </c>
      <c r="D456" s="20">
        <f t="shared" si="49"/>
        <v>375.323689</v>
      </c>
      <c r="E456" s="30">
        <f>_xll.ChannelArea($P$2:$P$68,$Q$2:$Q$68,D456)</f>
        <v>11.804737075520201</v>
      </c>
      <c r="F456" s="30">
        <f>_xll.WettedPerimeter($P$2:$P$68,$Q$2:$Q$68,D456)</f>
        <v>27.88981994469825</v>
      </c>
      <c r="G456" s="62">
        <f t="shared" si="50"/>
        <v>0.42326329459736212</v>
      </c>
      <c r="H456" s="62">
        <f t="shared" si="51"/>
        <v>0.56373336380617478</v>
      </c>
      <c r="I456" s="62">
        <f t="shared" si="52"/>
        <v>5.5878156194035604</v>
      </c>
      <c r="J456" s="62">
        <f t="shared" si="53"/>
        <v>5.0274971392528442</v>
      </c>
      <c r="K456" s="62">
        <f t="shared" si="54"/>
        <v>1.2263305599990417</v>
      </c>
      <c r="L456">
        <f t="shared" si="55"/>
        <v>4.2451592527941102</v>
      </c>
    </row>
    <row r="457" spans="1:12" x14ac:dyDescent="0.25">
      <c r="A457" s="67" t="s">
        <v>513</v>
      </c>
      <c r="B457">
        <v>1.43994</v>
      </c>
      <c r="C457">
        <v>0</v>
      </c>
      <c r="D457" s="20">
        <f t="shared" si="49"/>
        <v>375.37143899999995</v>
      </c>
      <c r="E457" s="30">
        <f>_xll.ChannelArea($P$2:$P$68,$Q$2:$Q$68,D457)</f>
        <v>13.148509617185464</v>
      </c>
      <c r="F457" s="30">
        <f>_xll.WettedPerimeter($P$2:$P$68,$Q$2:$Q$68,D457)</f>
        <v>28.754613188699423</v>
      </c>
      <c r="G457" s="62">
        <f t="shared" si="50"/>
        <v>0.45726609260571915</v>
      </c>
      <c r="H457" s="62">
        <f t="shared" si="51"/>
        <v>0.59353454246559056</v>
      </c>
      <c r="I457" s="62">
        <f t="shared" si="52"/>
        <v>7.3019198135358359</v>
      </c>
      <c r="J457" s="62">
        <f t="shared" si="53"/>
        <v>7.0578197275088854</v>
      </c>
      <c r="K457" s="62">
        <f t="shared" si="54"/>
        <v>3.4724905599978229</v>
      </c>
      <c r="L457">
        <f t="shared" si="55"/>
        <v>6.4926741750969086</v>
      </c>
    </row>
    <row r="458" spans="1:12" x14ac:dyDescent="0.25">
      <c r="A458" s="67" t="s">
        <v>514</v>
      </c>
      <c r="B458">
        <v>1.39219</v>
      </c>
      <c r="C458">
        <v>0</v>
      </c>
      <c r="D458" s="20">
        <f t="shared" si="49"/>
        <v>375.323689</v>
      </c>
      <c r="E458" s="30">
        <f>_xll.ChannelArea($P$2:$P$68,$Q$2:$Q$68,D458)</f>
        <v>11.804737075520201</v>
      </c>
      <c r="F458" s="30">
        <f>_xll.WettedPerimeter($P$2:$P$68,$Q$2:$Q$68,D458)</f>
        <v>27.88981994469825</v>
      </c>
      <c r="G458" s="62">
        <f t="shared" si="50"/>
        <v>0.42326329459736212</v>
      </c>
      <c r="H458" s="62">
        <f t="shared" si="51"/>
        <v>0.56373336380617478</v>
      </c>
      <c r="I458" s="62">
        <f t="shared" si="52"/>
        <v>5.5878156194035604</v>
      </c>
      <c r="J458" s="62">
        <f t="shared" si="53"/>
        <v>5.0274971392528442</v>
      </c>
      <c r="K458" s="62">
        <f t="shared" si="54"/>
        <v>1.2263305599990417</v>
      </c>
      <c r="L458">
        <f t="shared" si="55"/>
        <v>4.2451592527941102</v>
      </c>
    </row>
    <row r="459" spans="1:12" x14ac:dyDescent="0.25">
      <c r="A459" s="67" t="s">
        <v>515</v>
      </c>
      <c r="B459">
        <v>1.4160649999999999</v>
      </c>
      <c r="C459">
        <v>0</v>
      </c>
      <c r="D459" s="20">
        <f t="shared" si="49"/>
        <v>375.34756399999998</v>
      </c>
      <c r="E459" s="30">
        <f>_xll.ChannelArea($P$2:$P$68,$Q$2:$Q$68,D459)</f>
        <v>12.47158820833201</v>
      </c>
      <c r="F459" s="30">
        <f>_xll.WettedPerimeter($P$2:$P$68,$Q$2:$Q$68,D459)</f>
        <v>28.322216566698835</v>
      </c>
      <c r="G459" s="62">
        <f t="shared" si="50"/>
        <v>0.44034647425851764</v>
      </c>
      <c r="H459" s="62">
        <f t="shared" si="51"/>
        <v>0.57880154574326681</v>
      </c>
      <c r="I459" s="62">
        <f t="shared" si="52"/>
        <v>6.4545073080612205</v>
      </c>
      <c r="J459" s="62">
        <f t="shared" si="53"/>
        <v>6.067144480063984</v>
      </c>
      <c r="K459" s="62">
        <f t="shared" si="54"/>
        <v>2.3494105600002513</v>
      </c>
      <c r="L459">
        <f t="shared" si="55"/>
        <v>5.3689524537767284</v>
      </c>
    </row>
    <row r="460" spans="1:12" x14ac:dyDescent="0.25">
      <c r="A460" s="67" t="s">
        <v>516</v>
      </c>
      <c r="B460">
        <v>1.43994</v>
      </c>
      <c r="C460">
        <v>0</v>
      </c>
      <c r="D460" s="20">
        <f t="shared" si="49"/>
        <v>375.37143899999995</v>
      </c>
      <c r="E460" s="30">
        <f>_xll.ChannelArea($P$2:$P$68,$Q$2:$Q$68,D460)</f>
        <v>13.148509617185464</v>
      </c>
      <c r="F460" s="30">
        <f>_xll.WettedPerimeter($P$2:$P$68,$Q$2:$Q$68,D460)</f>
        <v>28.754613188699423</v>
      </c>
      <c r="G460" s="62">
        <f t="shared" si="50"/>
        <v>0.45726609260571915</v>
      </c>
      <c r="H460" s="62">
        <f t="shared" si="51"/>
        <v>0.59353454246559056</v>
      </c>
      <c r="I460" s="62">
        <f t="shared" si="52"/>
        <v>7.3019198135358359</v>
      </c>
      <c r="J460" s="62">
        <f t="shared" si="53"/>
        <v>7.0578197275088854</v>
      </c>
      <c r="K460" s="62">
        <f t="shared" si="54"/>
        <v>3.4724905599978229</v>
      </c>
      <c r="L460">
        <f t="shared" si="55"/>
        <v>6.4926741750969086</v>
      </c>
    </row>
    <row r="461" spans="1:12" x14ac:dyDescent="0.25">
      <c r="A461" s="67" t="s">
        <v>517</v>
      </c>
      <c r="B461">
        <v>1.4638150000000001</v>
      </c>
      <c r="C461">
        <v>0</v>
      </c>
      <c r="D461" s="20">
        <f t="shared" si="49"/>
        <v>375.39531399999998</v>
      </c>
      <c r="E461" s="30">
        <f>_xll.ChannelArea($P$2:$P$68,$Q$2:$Q$68,D461)</f>
        <v>13.835501302082211</v>
      </c>
      <c r="F461" s="30">
        <f>_xll.WettedPerimeter($P$2:$P$68,$Q$2:$Q$68,D461)</f>
        <v>29.187009810701035</v>
      </c>
      <c r="G461" s="62">
        <f t="shared" si="50"/>
        <v>0.47402941897150441</v>
      </c>
      <c r="H461" s="62">
        <f t="shared" si="51"/>
        <v>0.60795326753221623</v>
      </c>
      <c r="I461" s="62">
        <f t="shared" si="52"/>
        <v>8.1312560419180109</v>
      </c>
      <c r="J461" s="62">
        <f t="shared" si="53"/>
        <v>8.0038343098738274</v>
      </c>
      <c r="K461" s="62">
        <f t="shared" si="54"/>
        <v>4.5955705599990324</v>
      </c>
      <c r="L461">
        <f t="shared" si="55"/>
        <v>7.6163244258787017</v>
      </c>
    </row>
    <row r="462" spans="1:12" x14ac:dyDescent="0.25">
      <c r="A462" s="67" t="s">
        <v>518</v>
      </c>
      <c r="B462">
        <v>1.43994</v>
      </c>
      <c r="C462">
        <v>0</v>
      </c>
      <c r="D462" s="20">
        <f t="shared" si="49"/>
        <v>375.37143899999995</v>
      </c>
      <c r="E462" s="30">
        <f>_xll.ChannelArea($P$2:$P$68,$Q$2:$Q$68,D462)</f>
        <v>13.148509617185464</v>
      </c>
      <c r="F462" s="30">
        <f>_xll.WettedPerimeter($P$2:$P$68,$Q$2:$Q$68,D462)</f>
        <v>28.754613188699423</v>
      </c>
      <c r="G462" s="62">
        <f t="shared" si="50"/>
        <v>0.45726609260571915</v>
      </c>
      <c r="H462" s="62">
        <f t="shared" si="51"/>
        <v>0.59353454246559056</v>
      </c>
      <c r="I462" s="62">
        <f t="shared" si="52"/>
        <v>7.3019198135358359</v>
      </c>
      <c r="J462" s="62">
        <f t="shared" si="53"/>
        <v>7.0578197275088854</v>
      </c>
      <c r="K462" s="62">
        <f t="shared" si="54"/>
        <v>3.4724905599978229</v>
      </c>
      <c r="L462">
        <f t="shared" si="55"/>
        <v>6.4926741750969086</v>
      </c>
    </row>
    <row r="463" spans="1:12" x14ac:dyDescent="0.25">
      <c r="A463" s="67" t="s">
        <v>519</v>
      </c>
      <c r="B463">
        <v>1.43994</v>
      </c>
      <c r="C463">
        <v>0</v>
      </c>
      <c r="D463" s="20">
        <f t="shared" si="49"/>
        <v>375.37143899999995</v>
      </c>
      <c r="E463" s="30">
        <f>_xll.ChannelArea($P$2:$P$68,$Q$2:$Q$68,D463)</f>
        <v>13.148509617185464</v>
      </c>
      <c r="F463" s="30">
        <f>_xll.WettedPerimeter($P$2:$P$68,$Q$2:$Q$68,D463)</f>
        <v>28.754613188699423</v>
      </c>
      <c r="G463" s="62">
        <f t="shared" si="50"/>
        <v>0.45726609260571915</v>
      </c>
      <c r="H463" s="62">
        <f t="shared" si="51"/>
        <v>0.59353454246559056</v>
      </c>
      <c r="I463" s="62">
        <f t="shared" si="52"/>
        <v>7.3019198135358359</v>
      </c>
      <c r="J463" s="62">
        <f t="shared" si="53"/>
        <v>7.0578197275088854</v>
      </c>
      <c r="K463" s="62">
        <f t="shared" si="54"/>
        <v>3.4724905599978229</v>
      </c>
      <c r="L463">
        <f t="shared" si="55"/>
        <v>6.4926741750969086</v>
      </c>
    </row>
    <row r="464" spans="1:12" x14ac:dyDescent="0.25">
      <c r="A464" s="67" t="s">
        <v>520</v>
      </c>
      <c r="B464">
        <v>1.43994</v>
      </c>
      <c r="C464">
        <v>0</v>
      </c>
      <c r="D464" s="20">
        <f t="shared" si="49"/>
        <v>375.37143899999995</v>
      </c>
      <c r="E464" s="30">
        <f>_xll.ChannelArea($P$2:$P$68,$Q$2:$Q$68,D464)</f>
        <v>13.148509617185464</v>
      </c>
      <c r="F464" s="30">
        <f>_xll.WettedPerimeter($P$2:$P$68,$Q$2:$Q$68,D464)</f>
        <v>28.754613188699423</v>
      </c>
      <c r="G464" s="62">
        <f t="shared" si="50"/>
        <v>0.45726609260571915</v>
      </c>
      <c r="H464" s="62">
        <f t="shared" si="51"/>
        <v>0.59353454246559056</v>
      </c>
      <c r="I464" s="62">
        <f t="shared" si="52"/>
        <v>7.3019198135358359</v>
      </c>
      <c r="J464" s="62">
        <f t="shared" si="53"/>
        <v>7.0578197275088854</v>
      </c>
      <c r="K464" s="62">
        <f t="shared" si="54"/>
        <v>3.4724905599978229</v>
      </c>
      <c r="L464">
        <f t="shared" si="55"/>
        <v>6.4926741750969086</v>
      </c>
    </row>
    <row r="465" spans="1:12" x14ac:dyDescent="0.25">
      <c r="A465" s="67" t="s">
        <v>521</v>
      </c>
      <c r="B465">
        <v>1.4638150000000001</v>
      </c>
      <c r="C465">
        <v>0</v>
      </c>
      <c r="D465" s="20">
        <f t="shared" si="49"/>
        <v>375.39531399999998</v>
      </c>
      <c r="E465" s="30">
        <f>_xll.ChannelArea($P$2:$P$68,$Q$2:$Q$68,D465)</f>
        <v>13.835501302082211</v>
      </c>
      <c r="F465" s="30">
        <f>_xll.WettedPerimeter($P$2:$P$68,$Q$2:$Q$68,D465)</f>
        <v>29.187009810701035</v>
      </c>
      <c r="G465" s="62">
        <f t="shared" si="50"/>
        <v>0.47402941897150441</v>
      </c>
      <c r="H465" s="62">
        <f t="shared" si="51"/>
        <v>0.60795326753221623</v>
      </c>
      <c r="I465" s="62">
        <f t="shared" si="52"/>
        <v>8.1312560419180109</v>
      </c>
      <c r="J465" s="62">
        <f t="shared" si="53"/>
        <v>8.0038343098738274</v>
      </c>
      <c r="K465" s="62">
        <f t="shared" si="54"/>
        <v>4.5955705599990324</v>
      </c>
      <c r="L465">
        <f t="shared" si="55"/>
        <v>7.6163244258787017</v>
      </c>
    </row>
    <row r="466" spans="1:12" x14ac:dyDescent="0.25">
      <c r="A466" s="67" t="s">
        <v>522</v>
      </c>
      <c r="B466">
        <v>1.4638150000000001</v>
      </c>
      <c r="C466">
        <v>0</v>
      </c>
      <c r="D466" s="20">
        <f t="shared" si="49"/>
        <v>375.39531399999998</v>
      </c>
      <c r="E466" s="30">
        <f>_xll.ChannelArea($P$2:$P$68,$Q$2:$Q$68,D466)</f>
        <v>13.835501302082211</v>
      </c>
      <c r="F466" s="30">
        <f>_xll.WettedPerimeter($P$2:$P$68,$Q$2:$Q$68,D466)</f>
        <v>29.187009810701035</v>
      </c>
      <c r="G466" s="62">
        <f t="shared" si="50"/>
        <v>0.47402941897150441</v>
      </c>
      <c r="H466" s="62">
        <f t="shared" si="51"/>
        <v>0.60795326753221623</v>
      </c>
      <c r="I466" s="62">
        <f t="shared" si="52"/>
        <v>8.1312560419180109</v>
      </c>
      <c r="J466" s="62">
        <f t="shared" si="53"/>
        <v>8.0038343098738274</v>
      </c>
      <c r="K466" s="62">
        <f t="shared" si="54"/>
        <v>4.5955705599990324</v>
      </c>
      <c r="L466">
        <f t="shared" si="55"/>
        <v>7.6163244258787017</v>
      </c>
    </row>
    <row r="467" spans="1:12" x14ac:dyDescent="0.25">
      <c r="A467" s="67" t="s">
        <v>523</v>
      </c>
      <c r="B467">
        <v>1.43994</v>
      </c>
      <c r="C467">
        <v>0</v>
      </c>
      <c r="D467" s="20">
        <f t="shared" si="49"/>
        <v>375.37143899999995</v>
      </c>
      <c r="E467" s="30">
        <f>_xll.ChannelArea($P$2:$P$68,$Q$2:$Q$68,D467)</f>
        <v>13.148509617185464</v>
      </c>
      <c r="F467" s="30">
        <f>_xll.WettedPerimeter($P$2:$P$68,$Q$2:$Q$68,D467)</f>
        <v>28.754613188699423</v>
      </c>
      <c r="G467" s="62">
        <f t="shared" si="50"/>
        <v>0.45726609260571915</v>
      </c>
      <c r="H467" s="62">
        <f t="shared" si="51"/>
        <v>0.59353454246559056</v>
      </c>
      <c r="I467" s="62">
        <f t="shared" si="52"/>
        <v>7.3019198135358359</v>
      </c>
      <c r="J467" s="62">
        <f t="shared" si="53"/>
        <v>7.0578197275088854</v>
      </c>
      <c r="K467" s="62">
        <f t="shared" si="54"/>
        <v>3.4724905599978229</v>
      </c>
      <c r="L467">
        <f t="shared" si="55"/>
        <v>6.4926741750969086</v>
      </c>
    </row>
    <row r="468" spans="1:12" x14ac:dyDescent="0.25">
      <c r="A468" s="67" t="s">
        <v>524</v>
      </c>
      <c r="B468">
        <v>1.4160649999999999</v>
      </c>
      <c r="C468">
        <v>0</v>
      </c>
      <c r="D468" s="20">
        <f t="shared" si="49"/>
        <v>375.34756399999998</v>
      </c>
      <c r="E468" s="30">
        <f>_xll.ChannelArea($P$2:$P$68,$Q$2:$Q$68,D468)</f>
        <v>12.47158820833201</v>
      </c>
      <c r="F468" s="30">
        <f>_xll.WettedPerimeter($P$2:$P$68,$Q$2:$Q$68,D468)</f>
        <v>28.322216566698835</v>
      </c>
      <c r="G468" s="62">
        <f t="shared" si="50"/>
        <v>0.44034647425851764</v>
      </c>
      <c r="H468" s="62">
        <f t="shared" si="51"/>
        <v>0.57880154574326681</v>
      </c>
      <c r="I468" s="62">
        <f t="shared" si="52"/>
        <v>6.4545073080612205</v>
      </c>
      <c r="J468" s="62">
        <f t="shared" si="53"/>
        <v>6.067144480063984</v>
      </c>
      <c r="K468" s="62">
        <f t="shared" si="54"/>
        <v>2.3494105600002513</v>
      </c>
      <c r="L468">
        <f t="shared" si="55"/>
        <v>5.3689524537767284</v>
      </c>
    </row>
    <row r="469" spans="1:12" x14ac:dyDescent="0.25">
      <c r="A469" s="67" t="s">
        <v>525</v>
      </c>
      <c r="B469">
        <v>1.4638150000000001</v>
      </c>
      <c r="C469">
        <v>0</v>
      </c>
      <c r="D469" s="20">
        <f t="shared" si="49"/>
        <v>375.39531399999998</v>
      </c>
      <c r="E469" s="30">
        <f>_xll.ChannelArea($P$2:$P$68,$Q$2:$Q$68,D469)</f>
        <v>13.835501302082211</v>
      </c>
      <c r="F469" s="30">
        <f>_xll.WettedPerimeter($P$2:$P$68,$Q$2:$Q$68,D469)</f>
        <v>29.187009810701035</v>
      </c>
      <c r="G469" s="62">
        <f t="shared" si="50"/>
        <v>0.47402941897150441</v>
      </c>
      <c r="H469" s="62">
        <f t="shared" si="51"/>
        <v>0.60795326753221623</v>
      </c>
      <c r="I469" s="62">
        <f t="shared" si="52"/>
        <v>8.1312560419180109</v>
      </c>
      <c r="J469" s="62">
        <f t="shared" si="53"/>
        <v>8.0038343098738274</v>
      </c>
      <c r="K469" s="62">
        <f t="shared" si="54"/>
        <v>4.5955705599990324</v>
      </c>
      <c r="L469">
        <f t="shared" si="55"/>
        <v>7.6163244258787017</v>
      </c>
    </row>
    <row r="470" spans="1:12" x14ac:dyDescent="0.25">
      <c r="A470" s="67" t="s">
        <v>526</v>
      </c>
      <c r="B470">
        <v>1.43994</v>
      </c>
      <c r="C470">
        <v>0</v>
      </c>
      <c r="D470" s="20">
        <f t="shared" si="49"/>
        <v>375.37143899999995</v>
      </c>
      <c r="E470" s="30">
        <f>_xll.ChannelArea($P$2:$P$68,$Q$2:$Q$68,D470)</f>
        <v>13.148509617185464</v>
      </c>
      <c r="F470" s="30">
        <f>_xll.WettedPerimeter($P$2:$P$68,$Q$2:$Q$68,D470)</f>
        <v>28.754613188699423</v>
      </c>
      <c r="G470" s="62">
        <f t="shared" si="50"/>
        <v>0.45726609260571915</v>
      </c>
      <c r="H470" s="62">
        <f t="shared" si="51"/>
        <v>0.59353454246559056</v>
      </c>
      <c r="I470" s="62">
        <f t="shared" si="52"/>
        <v>7.3019198135358359</v>
      </c>
      <c r="J470" s="62">
        <f t="shared" si="53"/>
        <v>7.0578197275088854</v>
      </c>
      <c r="K470" s="62">
        <f t="shared" si="54"/>
        <v>3.4724905599978229</v>
      </c>
      <c r="L470">
        <f t="shared" si="55"/>
        <v>6.4926741750969086</v>
      </c>
    </row>
    <row r="471" spans="1:12" x14ac:dyDescent="0.25">
      <c r="A471" s="67" t="s">
        <v>527</v>
      </c>
      <c r="B471">
        <v>1.4638150000000001</v>
      </c>
      <c r="C471">
        <v>0</v>
      </c>
      <c r="D471" s="20">
        <f t="shared" si="49"/>
        <v>375.39531399999998</v>
      </c>
      <c r="E471" s="30">
        <f>_xll.ChannelArea($P$2:$P$68,$Q$2:$Q$68,D471)</f>
        <v>13.835501302082211</v>
      </c>
      <c r="F471" s="30">
        <f>_xll.WettedPerimeter($P$2:$P$68,$Q$2:$Q$68,D471)</f>
        <v>29.187009810701035</v>
      </c>
      <c r="G471" s="62">
        <f t="shared" si="50"/>
        <v>0.47402941897150441</v>
      </c>
      <c r="H471" s="62">
        <f t="shared" si="51"/>
        <v>0.60795326753221623</v>
      </c>
      <c r="I471" s="62">
        <f t="shared" si="52"/>
        <v>8.1312560419180109</v>
      </c>
      <c r="J471" s="62">
        <f t="shared" si="53"/>
        <v>8.0038343098738274</v>
      </c>
      <c r="K471" s="62">
        <f t="shared" si="54"/>
        <v>4.5955705599990324</v>
      </c>
      <c r="L471">
        <f t="shared" si="55"/>
        <v>7.6163244258787017</v>
      </c>
    </row>
    <row r="472" spans="1:12" x14ac:dyDescent="0.25">
      <c r="A472" s="67" t="s">
        <v>528</v>
      </c>
      <c r="B472">
        <v>1.4638150000000001</v>
      </c>
      <c r="C472">
        <v>0</v>
      </c>
      <c r="D472" s="20">
        <f t="shared" si="49"/>
        <v>375.39531399999998</v>
      </c>
      <c r="E472" s="30">
        <f>_xll.ChannelArea($P$2:$P$68,$Q$2:$Q$68,D472)</f>
        <v>13.835501302082211</v>
      </c>
      <c r="F472" s="30">
        <f>_xll.WettedPerimeter($P$2:$P$68,$Q$2:$Q$68,D472)</f>
        <v>29.187009810701035</v>
      </c>
      <c r="G472" s="62">
        <f t="shared" si="50"/>
        <v>0.47402941897150441</v>
      </c>
      <c r="H472" s="62">
        <f t="shared" si="51"/>
        <v>0.60795326753221623</v>
      </c>
      <c r="I472" s="62">
        <f t="shared" si="52"/>
        <v>8.1312560419180109</v>
      </c>
      <c r="J472" s="62">
        <f t="shared" si="53"/>
        <v>8.0038343098738274</v>
      </c>
      <c r="K472" s="62">
        <f t="shared" si="54"/>
        <v>4.5955705599990324</v>
      </c>
      <c r="L472">
        <f t="shared" si="55"/>
        <v>7.6163244258787017</v>
      </c>
    </row>
    <row r="473" spans="1:12" x14ac:dyDescent="0.25">
      <c r="A473" s="67" t="s">
        <v>529</v>
      </c>
      <c r="B473">
        <v>1.39219</v>
      </c>
      <c r="C473">
        <v>0</v>
      </c>
      <c r="D473" s="20">
        <f t="shared" si="49"/>
        <v>375.323689</v>
      </c>
      <c r="E473" s="30">
        <f>_xll.ChannelArea($P$2:$P$68,$Q$2:$Q$68,D473)</f>
        <v>11.804737075520201</v>
      </c>
      <c r="F473" s="30">
        <f>_xll.WettedPerimeter($P$2:$P$68,$Q$2:$Q$68,D473)</f>
        <v>27.88981994469825</v>
      </c>
      <c r="G473" s="62">
        <f t="shared" si="50"/>
        <v>0.42326329459736212</v>
      </c>
      <c r="H473" s="62">
        <f t="shared" si="51"/>
        <v>0.56373336380617478</v>
      </c>
      <c r="I473" s="62">
        <f t="shared" si="52"/>
        <v>5.5878156194035604</v>
      </c>
      <c r="J473" s="62">
        <f t="shared" si="53"/>
        <v>5.0274971392528442</v>
      </c>
      <c r="K473" s="62">
        <f t="shared" si="54"/>
        <v>1.2263305599990417</v>
      </c>
      <c r="L473">
        <f t="shared" si="55"/>
        <v>4.2451592527941102</v>
      </c>
    </row>
    <row r="474" spans="1:12" x14ac:dyDescent="0.25">
      <c r="A474" s="67" t="s">
        <v>530</v>
      </c>
      <c r="B474">
        <v>1.48769</v>
      </c>
      <c r="C474">
        <v>0</v>
      </c>
      <c r="D474" s="20">
        <f t="shared" si="49"/>
        <v>375.41918899999996</v>
      </c>
      <c r="E474" s="30">
        <f>_xll.ChannelArea($P$2:$P$68,$Q$2:$Q$68,D474)</f>
        <v>14.532086667966897</v>
      </c>
      <c r="F474" s="30">
        <f>_xll.WettedPerimeter($P$2:$P$68,$Q$2:$Q$68,D474)</f>
        <v>29.556536292095231</v>
      </c>
      <c r="G474" s="62">
        <f t="shared" si="50"/>
        <v>0.49167082787888922</v>
      </c>
      <c r="H474" s="62">
        <f t="shared" si="51"/>
        <v>0.62294488972382922</v>
      </c>
      <c r="I474" s="62">
        <f t="shared" si="52"/>
        <v>8.9935441671352088</v>
      </c>
      <c r="J474" s="62">
        <f t="shared" si="53"/>
        <v>8.9639365254740078</v>
      </c>
      <c r="K474" s="62">
        <f t="shared" si="54"/>
        <v>5.718650559996604</v>
      </c>
      <c r="L474">
        <f t="shared" si="55"/>
        <v>8.739903215187951</v>
      </c>
    </row>
    <row r="475" spans="1:12" x14ac:dyDescent="0.25">
      <c r="A475" s="67" t="s">
        <v>531</v>
      </c>
      <c r="B475">
        <v>1.39219</v>
      </c>
      <c r="C475">
        <v>0</v>
      </c>
      <c r="D475" s="20">
        <f t="shared" si="49"/>
        <v>375.323689</v>
      </c>
      <c r="E475" s="30">
        <f>_xll.ChannelArea($P$2:$P$68,$Q$2:$Q$68,D475)</f>
        <v>11.804737075520201</v>
      </c>
      <c r="F475" s="30">
        <f>_xll.WettedPerimeter($P$2:$P$68,$Q$2:$Q$68,D475)</f>
        <v>27.88981994469825</v>
      </c>
      <c r="G475" s="62">
        <f t="shared" si="50"/>
        <v>0.42326329459736212</v>
      </c>
      <c r="H475" s="62">
        <f t="shared" si="51"/>
        <v>0.56373336380617478</v>
      </c>
      <c r="I475" s="62">
        <f t="shared" si="52"/>
        <v>5.5878156194035604</v>
      </c>
      <c r="J475" s="62">
        <f t="shared" si="53"/>
        <v>5.0274971392528442</v>
      </c>
      <c r="K475" s="62">
        <f t="shared" si="54"/>
        <v>1.2263305599990417</v>
      </c>
      <c r="L475">
        <f t="shared" si="55"/>
        <v>4.2451592527941102</v>
      </c>
    </row>
    <row r="476" spans="1:12" x14ac:dyDescent="0.25">
      <c r="A476" s="67" t="s">
        <v>532</v>
      </c>
      <c r="B476">
        <v>1.48769</v>
      </c>
      <c r="C476">
        <v>0</v>
      </c>
      <c r="D476" s="20">
        <f t="shared" si="49"/>
        <v>375.41918899999996</v>
      </c>
      <c r="E476" s="30">
        <f>_xll.ChannelArea($P$2:$P$68,$Q$2:$Q$68,D476)</f>
        <v>14.532086667966897</v>
      </c>
      <c r="F476" s="30">
        <f>_xll.WettedPerimeter($P$2:$P$68,$Q$2:$Q$68,D476)</f>
        <v>29.556536292095231</v>
      </c>
      <c r="G476" s="62">
        <f t="shared" si="50"/>
        <v>0.49167082787888922</v>
      </c>
      <c r="H476" s="62">
        <f t="shared" si="51"/>
        <v>0.62294488972382922</v>
      </c>
      <c r="I476" s="62">
        <f t="shared" si="52"/>
        <v>8.9935441671352088</v>
      </c>
      <c r="J476" s="62">
        <f t="shared" si="53"/>
        <v>8.9639365254740078</v>
      </c>
      <c r="K476" s="62">
        <f t="shared" si="54"/>
        <v>5.718650559996604</v>
      </c>
      <c r="L476">
        <f t="shared" si="55"/>
        <v>8.739903215187951</v>
      </c>
    </row>
    <row r="477" spans="1:12" x14ac:dyDescent="0.25">
      <c r="A477" s="67" t="s">
        <v>533</v>
      </c>
      <c r="B477">
        <v>1.4160649999999999</v>
      </c>
      <c r="C477">
        <v>0</v>
      </c>
      <c r="D477" s="20">
        <f t="shared" si="49"/>
        <v>375.34756399999998</v>
      </c>
      <c r="E477" s="30">
        <f>_xll.ChannelArea($P$2:$P$68,$Q$2:$Q$68,D477)</f>
        <v>12.47158820833201</v>
      </c>
      <c r="F477" s="30">
        <f>_xll.WettedPerimeter($P$2:$P$68,$Q$2:$Q$68,D477)</f>
        <v>28.322216566698835</v>
      </c>
      <c r="G477" s="62">
        <f t="shared" si="50"/>
        <v>0.44034647425851764</v>
      </c>
      <c r="H477" s="62">
        <f t="shared" si="51"/>
        <v>0.57880154574326681</v>
      </c>
      <c r="I477" s="62">
        <f t="shared" si="52"/>
        <v>6.4545073080612205</v>
      </c>
      <c r="J477" s="62">
        <f t="shared" si="53"/>
        <v>6.067144480063984</v>
      </c>
      <c r="K477" s="62">
        <f t="shared" si="54"/>
        <v>2.3494105600002513</v>
      </c>
      <c r="L477">
        <f t="shared" si="55"/>
        <v>5.3689524537767284</v>
      </c>
    </row>
    <row r="478" spans="1:12" x14ac:dyDescent="0.25">
      <c r="A478" s="67" t="s">
        <v>534</v>
      </c>
      <c r="B478">
        <v>1.3683149999999999</v>
      </c>
      <c r="C478">
        <v>0</v>
      </c>
      <c r="D478" s="20">
        <f t="shared" si="49"/>
        <v>375.29981399999997</v>
      </c>
      <c r="E478" s="30">
        <f>_xll.ChannelArea($P$2:$P$68,$Q$2:$Q$68,D478)</f>
        <v>11.147956218748488</v>
      </c>
      <c r="F478" s="30">
        <f>_xll.WettedPerimeter($P$2:$P$68,$Q$2:$Q$68,D478)</f>
        <v>27.457423322696634</v>
      </c>
      <c r="G478" s="62">
        <f t="shared" si="50"/>
        <v>0.40600882638297142</v>
      </c>
      <c r="H478" s="62">
        <f t="shared" si="51"/>
        <v>0.54830682275904385</v>
      </c>
      <c r="I478" s="62">
        <f t="shared" si="52"/>
        <v>4.7005118314546834</v>
      </c>
      <c r="J478" s="62">
        <f t="shared" si="53"/>
        <v>3.9339300617536139</v>
      </c>
      <c r="K478" s="62">
        <f t="shared" si="54"/>
        <v>0.10325055999783217</v>
      </c>
      <c r="L478">
        <f t="shared" si="55"/>
        <v>3.1212945630977629</v>
      </c>
    </row>
    <row r="479" spans="1:12" x14ac:dyDescent="0.25">
      <c r="A479" s="67" t="s">
        <v>535</v>
      </c>
      <c r="B479">
        <v>1.4160649999999999</v>
      </c>
      <c r="C479">
        <v>0</v>
      </c>
      <c r="D479" s="20">
        <f t="shared" si="49"/>
        <v>375.34756399999998</v>
      </c>
      <c r="E479" s="30">
        <f>_xll.ChannelArea($P$2:$P$68,$Q$2:$Q$68,D479)</f>
        <v>12.47158820833201</v>
      </c>
      <c r="F479" s="30">
        <f>_xll.WettedPerimeter($P$2:$P$68,$Q$2:$Q$68,D479)</f>
        <v>28.322216566698835</v>
      </c>
      <c r="G479" s="62">
        <f t="shared" si="50"/>
        <v>0.44034647425851764</v>
      </c>
      <c r="H479" s="62">
        <f t="shared" si="51"/>
        <v>0.57880154574326681</v>
      </c>
      <c r="I479" s="62">
        <f t="shared" si="52"/>
        <v>6.4545073080612205</v>
      </c>
      <c r="J479" s="62">
        <f t="shared" si="53"/>
        <v>6.067144480063984</v>
      </c>
      <c r="K479" s="62">
        <f t="shared" si="54"/>
        <v>2.3494105600002513</v>
      </c>
      <c r="L479">
        <f t="shared" si="55"/>
        <v>5.3689524537767284</v>
      </c>
    </row>
    <row r="480" spans="1:12" x14ac:dyDescent="0.25">
      <c r="A480" s="67" t="s">
        <v>536</v>
      </c>
      <c r="B480">
        <v>1.43994</v>
      </c>
      <c r="C480">
        <v>0</v>
      </c>
      <c r="D480" s="20">
        <f t="shared" si="49"/>
        <v>375.37143899999995</v>
      </c>
      <c r="E480" s="30">
        <f>_xll.ChannelArea($P$2:$P$68,$Q$2:$Q$68,D480)</f>
        <v>13.148509617185464</v>
      </c>
      <c r="F480" s="30">
        <f>_xll.WettedPerimeter($P$2:$P$68,$Q$2:$Q$68,D480)</f>
        <v>28.754613188699423</v>
      </c>
      <c r="G480" s="62">
        <f t="shared" si="50"/>
        <v>0.45726609260571915</v>
      </c>
      <c r="H480" s="62">
        <f t="shared" si="51"/>
        <v>0.59353454246559056</v>
      </c>
      <c r="I480" s="62">
        <f t="shared" si="52"/>
        <v>7.3019198135358359</v>
      </c>
      <c r="J480" s="62">
        <f t="shared" si="53"/>
        <v>7.0578197275088854</v>
      </c>
      <c r="K480" s="62">
        <f t="shared" si="54"/>
        <v>3.4724905599978229</v>
      </c>
      <c r="L480">
        <f t="shared" si="55"/>
        <v>6.4926741750969086</v>
      </c>
    </row>
    <row r="481" spans="1:12" x14ac:dyDescent="0.25">
      <c r="A481" s="67" t="s">
        <v>537</v>
      </c>
      <c r="B481">
        <v>1.3683149999999999</v>
      </c>
      <c r="C481">
        <v>0</v>
      </c>
      <c r="D481" s="20">
        <f t="shared" si="49"/>
        <v>375.29981399999997</v>
      </c>
      <c r="E481" s="30">
        <f>_xll.ChannelArea($P$2:$P$68,$Q$2:$Q$68,D481)</f>
        <v>11.147956218748488</v>
      </c>
      <c r="F481" s="30">
        <f>_xll.WettedPerimeter($P$2:$P$68,$Q$2:$Q$68,D481)</f>
        <v>27.457423322696634</v>
      </c>
      <c r="G481" s="62">
        <f t="shared" si="50"/>
        <v>0.40600882638297142</v>
      </c>
      <c r="H481" s="62">
        <f t="shared" si="51"/>
        <v>0.54830682275904385</v>
      </c>
      <c r="I481" s="62">
        <f t="shared" si="52"/>
        <v>4.7005118314546834</v>
      </c>
      <c r="J481" s="62">
        <f t="shared" si="53"/>
        <v>3.9339300617536139</v>
      </c>
      <c r="K481" s="62">
        <f t="shared" si="54"/>
        <v>0.10325055999783217</v>
      </c>
      <c r="L481">
        <f t="shared" si="55"/>
        <v>3.1212945630977629</v>
      </c>
    </row>
    <row r="482" spans="1:12" x14ac:dyDescent="0.25">
      <c r="A482" s="67" t="s">
        <v>538</v>
      </c>
      <c r="B482">
        <v>1.4160649999999999</v>
      </c>
      <c r="C482">
        <v>0</v>
      </c>
      <c r="D482" s="20">
        <f t="shared" si="49"/>
        <v>375.34756399999998</v>
      </c>
      <c r="E482" s="30">
        <f>_xll.ChannelArea($P$2:$P$68,$Q$2:$Q$68,D482)</f>
        <v>12.47158820833201</v>
      </c>
      <c r="F482" s="30">
        <f>_xll.WettedPerimeter($P$2:$P$68,$Q$2:$Q$68,D482)</f>
        <v>28.322216566698835</v>
      </c>
      <c r="G482" s="62">
        <f t="shared" si="50"/>
        <v>0.44034647425851764</v>
      </c>
      <c r="H482" s="62">
        <f t="shared" si="51"/>
        <v>0.57880154574326681</v>
      </c>
      <c r="I482" s="62">
        <f t="shared" si="52"/>
        <v>6.4545073080612205</v>
      </c>
      <c r="J482" s="62">
        <f t="shared" si="53"/>
        <v>6.067144480063984</v>
      </c>
      <c r="K482" s="62">
        <f t="shared" si="54"/>
        <v>2.3494105600002513</v>
      </c>
      <c r="L482">
        <f t="shared" si="55"/>
        <v>5.3689524537767284</v>
      </c>
    </row>
    <row r="483" spans="1:12" x14ac:dyDescent="0.25">
      <c r="A483" s="67" t="s">
        <v>539</v>
      </c>
      <c r="B483">
        <v>1.4638150000000001</v>
      </c>
      <c r="C483">
        <v>0</v>
      </c>
      <c r="D483" s="20">
        <f t="shared" si="49"/>
        <v>375.39531399999998</v>
      </c>
      <c r="E483" s="30">
        <f>_xll.ChannelArea($P$2:$P$68,$Q$2:$Q$68,D483)</f>
        <v>13.835501302082211</v>
      </c>
      <c r="F483" s="30">
        <f>_xll.WettedPerimeter($P$2:$P$68,$Q$2:$Q$68,D483)</f>
        <v>29.187009810701035</v>
      </c>
      <c r="G483" s="62">
        <f t="shared" si="50"/>
        <v>0.47402941897150441</v>
      </c>
      <c r="H483" s="62">
        <f t="shared" si="51"/>
        <v>0.60795326753221623</v>
      </c>
      <c r="I483" s="62">
        <f t="shared" si="52"/>
        <v>8.1312560419180109</v>
      </c>
      <c r="J483" s="62">
        <f t="shared" si="53"/>
        <v>8.0038343098738274</v>
      </c>
      <c r="K483" s="62">
        <f t="shared" si="54"/>
        <v>4.5955705599990324</v>
      </c>
      <c r="L483">
        <f t="shared" si="55"/>
        <v>7.6163244258787017</v>
      </c>
    </row>
    <row r="484" spans="1:12" x14ac:dyDescent="0.25">
      <c r="A484" s="67" t="s">
        <v>540</v>
      </c>
      <c r="B484">
        <v>1.4638150000000001</v>
      </c>
      <c r="C484">
        <v>0</v>
      </c>
      <c r="D484" s="20">
        <f t="shared" si="49"/>
        <v>375.39531399999998</v>
      </c>
      <c r="E484" s="30">
        <f>_xll.ChannelArea($P$2:$P$68,$Q$2:$Q$68,D484)</f>
        <v>13.835501302082211</v>
      </c>
      <c r="F484" s="30">
        <f>_xll.WettedPerimeter($P$2:$P$68,$Q$2:$Q$68,D484)</f>
        <v>29.187009810701035</v>
      </c>
      <c r="G484" s="62">
        <f t="shared" si="50"/>
        <v>0.47402941897150441</v>
      </c>
      <c r="H484" s="62">
        <f t="shared" si="51"/>
        <v>0.60795326753221623</v>
      </c>
      <c r="I484" s="62">
        <f t="shared" si="52"/>
        <v>8.1312560419180109</v>
      </c>
      <c r="J484" s="62">
        <f t="shared" si="53"/>
        <v>8.0038343098738274</v>
      </c>
      <c r="K484" s="62">
        <f t="shared" si="54"/>
        <v>4.5955705599990324</v>
      </c>
      <c r="L484">
        <f t="shared" si="55"/>
        <v>7.6163244258787017</v>
      </c>
    </row>
    <row r="485" spans="1:12" x14ac:dyDescent="0.25">
      <c r="A485" s="67" t="s">
        <v>541</v>
      </c>
      <c r="B485">
        <v>1.3683149999999999</v>
      </c>
      <c r="C485">
        <v>0</v>
      </c>
      <c r="D485" s="20">
        <f t="shared" si="49"/>
        <v>375.29981399999997</v>
      </c>
      <c r="E485" s="30">
        <f>_xll.ChannelArea($P$2:$P$68,$Q$2:$Q$68,D485)</f>
        <v>11.147956218748488</v>
      </c>
      <c r="F485" s="30">
        <f>_xll.WettedPerimeter($P$2:$P$68,$Q$2:$Q$68,D485)</f>
        <v>27.457423322696634</v>
      </c>
      <c r="G485" s="62">
        <f t="shared" si="50"/>
        <v>0.40600882638297142</v>
      </c>
      <c r="H485" s="62">
        <f t="shared" si="51"/>
        <v>0.54830682275904385</v>
      </c>
      <c r="I485" s="62">
        <f t="shared" si="52"/>
        <v>4.7005118314546834</v>
      </c>
      <c r="J485" s="62">
        <f t="shared" si="53"/>
        <v>3.9339300617536139</v>
      </c>
      <c r="K485" s="62">
        <f t="shared" si="54"/>
        <v>0.10325055999783217</v>
      </c>
      <c r="L485">
        <f t="shared" si="55"/>
        <v>3.1212945630977629</v>
      </c>
    </row>
    <row r="486" spans="1:12" x14ac:dyDescent="0.25">
      <c r="A486" s="67" t="s">
        <v>542</v>
      </c>
      <c r="B486">
        <v>1.4160649999999999</v>
      </c>
      <c r="C486">
        <v>0</v>
      </c>
      <c r="D486" s="20">
        <f t="shared" si="49"/>
        <v>375.34756399999998</v>
      </c>
      <c r="E486" s="30">
        <f>_xll.ChannelArea($P$2:$P$68,$Q$2:$Q$68,D486)</f>
        <v>12.47158820833201</v>
      </c>
      <c r="F486" s="30">
        <f>_xll.WettedPerimeter($P$2:$P$68,$Q$2:$Q$68,D486)</f>
        <v>28.322216566698835</v>
      </c>
      <c r="G486" s="62">
        <f t="shared" si="50"/>
        <v>0.44034647425851764</v>
      </c>
      <c r="H486" s="62">
        <f t="shared" si="51"/>
        <v>0.57880154574326681</v>
      </c>
      <c r="I486" s="62">
        <f t="shared" si="52"/>
        <v>6.4545073080612205</v>
      </c>
      <c r="J486" s="62">
        <f t="shared" si="53"/>
        <v>6.067144480063984</v>
      </c>
      <c r="K486" s="62">
        <f t="shared" si="54"/>
        <v>2.3494105600002513</v>
      </c>
      <c r="L486">
        <f t="shared" si="55"/>
        <v>5.3689524537767284</v>
      </c>
    </row>
    <row r="487" spans="1:12" x14ac:dyDescent="0.25">
      <c r="A487" s="67" t="s">
        <v>543</v>
      </c>
      <c r="B487">
        <v>1.4160649999999999</v>
      </c>
      <c r="C487">
        <v>0</v>
      </c>
      <c r="D487" s="20">
        <f t="shared" si="49"/>
        <v>375.34756399999998</v>
      </c>
      <c r="E487" s="30">
        <f>_xll.ChannelArea($P$2:$P$68,$Q$2:$Q$68,D487)</f>
        <v>12.47158820833201</v>
      </c>
      <c r="F487" s="30">
        <f>_xll.WettedPerimeter($P$2:$P$68,$Q$2:$Q$68,D487)</f>
        <v>28.322216566698835</v>
      </c>
      <c r="G487" s="62">
        <f t="shared" si="50"/>
        <v>0.44034647425851764</v>
      </c>
      <c r="H487" s="62">
        <f t="shared" si="51"/>
        <v>0.57880154574326681</v>
      </c>
      <c r="I487" s="62">
        <f t="shared" si="52"/>
        <v>6.4545073080612205</v>
      </c>
      <c r="J487" s="62">
        <f t="shared" si="53"/>
        <v>6.067144480063984</v>
      </c>
      <c r="K487" s="62">
        <f t="shared" si="54"/>
        <v>2.3494105600002513</v>
      </c>
      <c r="L487">
        <f t="shared" si="55"/>
        <v>5.3689524537767284</v>
      </c>
    </row>
    <row r="488" spans="1:12" x14ac:dyDescent="0.25">
      <c r="A488" s="67" t="s">
        <v>544</v>
      </c>
      <c r="B488">
        <v>1.3683149999999999</v>
      </c>
      <c r="C488">
        <v>0</v>
      </c>
      <c r="D488" s="20">
        <f t="shared" si="49"/>
        <v>375.29981399999997</v>
      </c>
      <c r="E488" s="30">
        <f>_xll.ChannelArea($P$2:$P$68,$Q$2:$Q$68,D488)</f>
        <v>11.147956218748488</v>
      </c>
      <c r="F488" s="30">
        <f>_xll.WettedPerimeter($P$2:$P$68,$Q$2:$Q$68,D488)</f>
        <v>27.457423322696634</v>
      </c>
      <c r="G488" s="62">
        <f t="shared" si="50"/>
        <v>0.40600882638297142</v>
      </c>
      <c r="H488" s="62">
        <f t="shared" si="51"/>
        <v>0.54830682275904385</v>
      </c>
      <c r="I488" s="62">
        <f t="shared" si="52"/>
        <v>4.7005118314546834</v>
      </c>
      <c r="J488" s="62">
        <f t="shared" si="53"/>
        <v>3.9339300617536139</v>
      </c>
      <c r="K488" s="62">
        <f t="shared" si="54"/>
        <v>0.10325055999783217</v>
      </c>
      <c r="L488">
        <f t="shared" si="55"/>
        <v>3.1212945630977629</v>
      </c>
    </row>
    <row r="489" spans="1:12" x14ac:dyDescent="0.25">
      <c r="A489" s="67" t="s">
        <v>545</v>
      </c>
      <c r="B489">
        <v>1.43994</v>
      </c>
      <c r="C489">
        <v>0</v>
      </c>
      <c r="D489" s="20">
        <f t="shared" si="49"/>
        <v>375.37143899999995</v>
      </c>
      <c r="E489" s="30">
        <f>_xll.ChannelArea($P$2:$P$68,$Q$2:$Q$68,D489)</f>
        <v>13.148509617185464</v>
      </c>
      <c r="F489" s="30">
        <f>_xll.WettedPerimeter($P$2:$P$68,$Q$2:$Q$68,D489)</f>
        <v>28.754613188699423</v>
      </c>
      <c r="G489" s="62">
        <f t="shared" si="50"/>
        <v>0.45726609260571915</v>
      </c>
      <c r="H489" s="62">
        <f t="shared" si="51"/>
        <v>0.59353454246559056</v>
      </c>
      <c r="I489" s="62">
        <f t="shared" si="52"/>
        <v>7.3019198135358359</v>
      </c>
      <c r="J489" s="62">
        <f t="shared" si="53"/>
        <v>7.0578197275088854</v>
      </c>
      <c r="K489" s="62">
        <f t="shared" si="54"/>
        <v>3.4724905599978229</v>
      </c>
      <c r="L489">
        <f t="shared" si="55"/>
        <v>6.4926741750969086</v>
      </c>
    </row>
    <row r="490" spans="1:12" x14ac:dyDescent="0.25">
      <c r="A490" s="67" t="s">
        <v>546</v>
      </c>
      <c r="B490">
        <v>1.43994</v>
      </c>
      <c r="C490">
        <v>0</v>
      </c>
      <c r="D490" s="20">
        <f t="shared" si="49"/>
        <v>375.37143899999995</v>
      </c>
      <c r="E490" s="30">
        <f>_xll.ChannelArea($P$2:$P$68,$Q$2:$Q$68,D490)</f>
        <v>13.148509617185464</v>
      </c>
      <c r="F490" s="30">
        <f>_xll.WettedPerimeter($P$2:$P$68,$Q$2:$Q$68,D490)</f>
        <v>28.754613188699423</v>
      </c>
      <c r="G490" s="62">
        <f t="shared" si="50"/>
        <v>0.45726609260571915</v>
      </c>
      <c r="H490" s="62">
        <f t="shared" si="51"/>
        <v>0.59353454246559056</v>
      </c>
      <c r="I490" s="62">
        <f t="shared" si="52"/>
        <v>7.3019198135358359</v>
      </c>
      <c r="J490" s="62">
        <f t="shared" si="53"/>
        <v>7.0578197275088854</v>
      </c>
      <c r="K490" s="62">
        <f t="shared" si="54"/>
        <v>3.4724905599978229</v>
      </c>
      <c r="L490">
        <f t="shared" si="55"/>
        <v>6.4926741750969086</v>
      </c>
    </row>
    <row r="491" spans="1:12" x14ac:dyDescent="0.25">
      <c r="A491" s="67" t="s">
        <v>547</v>
      </c>
      <c r="B491">
        <v>1.4160649999999999</v>
      </c>
      <c r="C491">
        <v>0</v>
      </c>
      <c r="D491" s="20">
        <f t="shared" si="49"/>
        <v>375.34756399999998</v>
      </c>
      <c r="E491" s="30">
        <f>_xll.ChannelArea($P$2:$P$68,$Q$2:$Q$68,D491)</f>
        <v>12.47158820833201</v>
      </c>
      <c r="F491" s="30">
        <f>_xll.WettedPerimeter($P$2:$P$68,$Q$2:$Q$68,D491)</f>
        <v>28.322216566698835</v>
      </c>
      <c r="G491" s="62">
        <f t="shared" si="50"/>
        <v>0.44034647425851764</v>
      </c>
      <c r="H491" s="62">
        <f t="shared" si="51"/>
        <v>0.57880154574326681</v>
      </c>
      <c r="I491" s="62">
        <f t="shared" si="52"/>
        <v>6.4545073080612205</v>
      </c>
      <c r="J491" s="62">
        <f t="shared" si="53"/>
        <v>6.067144480063984</v>
      </c>
      <c r="K491" s="62">
        <f t="shared" si="54"/>
        <v>2.3494105600002513</v>
      </c>
      <c r="L491">
        <f t="shared" si="55"/>
        <v>5.3689524537767284</v>
      </c>
    </row>
    <row r="492" spans="1:12" x14ac:dyDescent="0.25">
      <c r="A492" s="67" t="s">
        <v>548</v>
      </c>
      <c r="B492">
        <v>1.3683149999999999</v>
      </c>
      <c r="C492">
        <v>0</v>
      </c>
      <c r="D492" s="20">
        <f t="shared" si="49"/>
        <v>375.29981399999997</v>
      </c>
      <c r="E492" s="30">
        <f>_xll.ChannelArea($P$2:$P$68,$Q$2:$Q$68,D492)</f>
        <v>11.147956218748488</v>
      </c>
      <c r="F492" s="30">
        <f>_xll.WettedPerimeter($P$2:$P$68,$Q$2:$Q$68,D492)</f>
        <v>27.457423322696634</v>
      </c>
      <c r="G492" s="62">
        <f t="shared" si="50"/>
        <v>0.40600882638297142</v>
      </c>
      <c r="H492" s="62">
        <f t="shared" si="51"/>
        <v>0.54830682275904385</v>
      </c>
      <c r="I492" s="62">
        <f t="shared" si="52"/>
        <v>4.7005118314546834</v>
      </c>
      <c r="J492" s="62">
        <f t="shared" si="53"/>
        <v>3.9339300617536139</v>
      </c>
      <c r="K492" s="62">
        <f t="shared" si="54"/>
        <v>0.10325055999783217</v>
      </c>
      <c r="L492">
        <f t="shared" si="55"/>
        <v>3.1212945630977629</v>
      </c>
    </row>
    <row r="493" spans="1:12" x14ac:dyDescent="0.25">
      <c r="A493" s="67" t="s">
        <v>549</v>
      </c>
      <c r="B493">
        <v>1.48769</v>
      </c>
      <c r="C493">
        <v>0</v>
      </c>
      <c r="D493" s="20">
        <f t="shared" si="49"/>
        <v>375.41918899999996</v>
      </c>
      <c r="E493" s="30">
        <f>_xll.ChannelArea($P$2:$P$68,$Q$2:$Q$68,D493)</f>
        <v>14.532086667966897</v>
      </c>
      <c r="F493" s="30">
        <f>_xll.WettedPerimeter($P$2:$P$68,$Q$2:$Q$68,D493)</f>
        <v>29.556536292095231</v>
      </c>
      <c r="G493" s="62">
        <f t="shared" si="50"/>
        <v>0.49167082787888922</v>
      </c>
      <c r="H493" s="62">
        <f t="shared" si="51"/>
        <v>0.62294488972382922</v>
      </c>
      <c r="I493" s="62">
        <f t="shared" si="52"/>
        <v>8.9935441671352088</v>
      </c>
      <c r="J493" s="62">
        <f t="shared" si="53"/>
        <v>8.9639365254740078</v>
      </c>
      <c r="K493" s="62">
        <f t="shared" si="54"/>
        <v>5.718650559996604</v>
      </c>
      <c r="L493">
        <f t="shared" si="55"/>
        <v>8.739903215187951</v>
      </c>
    </row>
    <row r="494" spans="1:12" x14ac:dyDescent="0.25">
      <c r="A494" s="67" t="s">
        <v>550</v>
      </c>
      <c r="B494">
        <v>1.4160649999999999</v>
      </c>
      <c r="C494">
        <v>0</v>
      </c>
      <c r="D494" s="20">
        <f t="shared" si="49"/>
        <v>375.34756399999998</v>
      </c>
      <c r="E494" s="30">
        <f>_xll.ChannelArea($P$2:$P$68,$Q$2:$Q$68,D494)</f>
        <v>12.47158820833201</v>
      </c>
      <c r="F494" s="30">
        <f>_xll.WettedPerimeter($P$2:$P$68,$Q$2:$Q$68,D494)</f>
        <v>28.322216566698835</v>
      </c>
      <c r="G494" s="62">
        <f t="shared" si="50"/>
        <v>0.44034647425851764</v>
      </c>
      <c r="H494" s="62">
        <f t="shared" si="51"/>
        <v>0.57880154574326681</v>
      </c>
      <c r="I494" s="62">
        <f t="shared" si="52"/>
        <v>6.4545073080612205</v>
      </c>
      <c r="J494" s="62">
        <f t="shared" si="53"/>
        <v>6.067144480063984</v>
      </c>
      <c r="K494" s="62">
        <f t="shared" si="54"/>
        <v>2.3494105600002513</v>
      </c>
      <c r="L494">
        <f t="shared" si="55"/>
        <v>5.3689524537767284</v>
      </c>
    </row>
    <row r="495" spans="1:12" x14ac:dyDescent="0.25">
      <c r="A495" s="67" t="s">
        <v>551</v>
      </c>
      <c r="B495">
        <v>1.4160649999999999</v>
      </c>
      <c r="C495">
        <v>0</v>
      </c>
      <c r="D495" s="20">
        <f t="shared" si="49"/>
        <v>375.34756399999998</v>
      </c>
      <c r="E495" s="30">
        <f>_xll.ChannelArea($P$2:$P$68,$Q$2:$Q$68,D495)</f>
        <v>12.47158820833201</v>
      </c>
      <c r="F495" s="30">
        <f>_xll.WettedPerimeter($P$2:$P$68,$Q$2:$Q$68,D495)</f>
        <v>28.322216566698835</v>
      </c>
      <c r="G495" s="62">
        <f t="shared" si="50"/>
        <v>0.44034647425851764</v>
      </c>
      <c r="H495" s="62">
        <f t="shared" si="51"/>
        <v>0.57880154574326681</v>
      </c>
      <c r="I495" s="62">
        <f t="shared" si="52"/>
        <v>6.4545073080612205</v>
      </c>
      <c r="J495" s="62">
        <f t="shared" si="53"/>
        <v>6.067144480063984</v>
      </c>
      <c r="K495" s="62">
        <f t="shared" si="54"/>
        <v>2.3494105600002513</v>
      </c>
      <c r="L495">
        <f t="shared" si="55"/>
        <v>5.3689524537767284</v>
      </c>
    </row>
    <row r="496" spans="1:12" x14ac:dyDescent="0.25">
      <c r="A496" s="67" t="s">
        <v>552</v>
      </c>
      <c r="B496">
        <v>1.4160649999999999</v>
      </c>
      <c r="C496">
        <v>0</v>
      </c>
      <c r="D496" s="20">
        <f t="shared" si="49"/>
        <v>375.34756399999998</v>
      </c>
      <c r="E496" s="30">
        <f>_xll.ChannelArea($P$2:$P$68,$Q$2:$Q$68,D496)</f>
        <v>12.47158820833201</v>
      </c>
      <c r="F496" s="30">
        <f>_xll.WettedPerimeter($P$2:$P$68,$Q$2:$Q$68,D496)</f>
        <v>28.322216566698835</v>
      </c>
      <c r="G496" s="62">
        <f t="shared" si="50"/>
        <v>0.44034647425851764</v>
      </c>
      <c r="H496" s="62">
        <f t="shared" si="51"/>
        <v>0.57880154574326681</v>
      </c>
      <c r="I496" s="62">
        <f t="shared" si="52"/>
        <v>6.4545073080612205</v>
      </c>
      <c r="J496" s="62">
        <f t="shared" si="53"/>
        <v>6.067144480063984</v>
      </c>
      <c r="K496" s="62">
        <f t="shared" si="54"/>
        <v>2.3494105600002513</v>
      </c>
      <c r="L496">
        <f t="shared" si="55"/>
        <v>5.3689524537767284</v>
      </c>
    </row>
    <row r="497" spans="1:12" x14ac:dyDescent="0.25">
      <c r="A497" s="67" t="s">
        <v>553</v>
      </c>
      <c r="B497">
        <v>1.4638150000000001</v>
      </c>
      <c r="C497">
        <v>0</v>
      </c>
      <c r="D497" s="20">
        <f t="shared" si="49"/>
        <v>375.39531399999998</v>
      </c>
      <c r="E497" s="30">
        <f>_xll.ChannelArea($P$2:$P$68,$Q$2:$Q$68,D497)</f>
        <v>13.835501302082211</v>
      </c>
      <c r="F497" s="30">
        <f>_xll.WettedPerimeter($P$2:$P$68,$Q$2:$Q$68,D497)</f>
        <v>29.187009810701035</v>
      </c>
      <c r="G497" s="62">
        <f t="shared" si="50"/>
        <v>0.47402941897150441</v>
      </c>
      <c r="H497" s="62">
        <f t="shared" si="51"/>
        <v>0.60795326753221623</v>
      </c>
      <c r="I497" s="62">
        <f t="shared" si="52"/>
        <v>8.1312560419180109</v>
      </c>
      <c r="J497" s="62">
        <f t="shared" si="53"/>
        <v>8.0038343098738274</v>
      </c>
      <c r="K497" s="62">
        <f t="shared" si="54"/>
        <v>4.5955705599990324</v>
      </c>
      <c r="L497">
        <f t="shared" si="55"/>
        <v>7.6163244258787017</v>
      </c>
    </row>
    <row r="498" spans="1:12" x14ac:dyDescent="0.25">
      <c r="A498" s="67" t="s">
        <v>554</v>
      </c>
      <c r="B498">
        <v>1.4160649999999999</v>
      </c>
      <c r="C498">
        <v>0</v>
      </c>
      <c r="D498" s="20">
        <f t="shared" si="49"/>
        <v>375.34756399999998</v>
      </c>
      <c r="E498" s="30">
        <f>_xll.ChannelArea($P$2:$P$68,$Q$2:$Q$68,D498)</f>
        <v>12.47158820833201</v>
      </c>
      <c r="F498" s="30">
        <f>_xll.WettedPerimeter($P$2:$P$68,$Q$2:$Q$68,D498)</f>
        <v>28.322216566698835</v>
      </c>
      <c r="G498" s="62">
        <f t="shared" si="50"/>
        <v>0.44034647425851764</v>
      </c>
      <c r="H498" s="62">
        <f t="shared" si="51"/>
        <v>0.57880154574326681</v>
      </c>
      <c r="I498" s="62">
        <f t="shared" si="52"/>
        <v>6.4545073080612205</v>
      </c>
      <c r="J498" s="62">
        <f t="shared" si="53"/>
        <v>6.067144480063984</v>
      </c>
      <c r="K498" s="62">
        <f t="shared" si="54"/>
        <v>2.3494105600002513</v>
      </c>
      <c r="L498">
        <f t="shared" si="55"/>
        <v>5.3689524537767284</v>
      </c>
    </row>
    <row r="499" spans="1:12" x14ac:dyDescent="0.25">
      <c r="A499" s="67" t="s">
        <v>555</v>
      </c>
      <c r="B499">
        <v>1.4638150000000001</v>
      </c>
      <c r="C499">
        <v>0</v>
      </c>
      <c r="D499" s="20">
        <f t="shared" si="49"/>
        <v>375.39531399999998</v>
      </c>
      <c r="E499" s="30">
        <f>_xll.ChannelArea($P$2:$P$68,$Q$2:$Q$68,D499)</f>
        <v>13.835501302082211</v>
      </c>
      <c r="F499" s="30">
        <f>_xll.WettedPerimeter($P$2:$P$68,$Q$2:$Q$68,D499)</f>
        <v>29.187009810701035</v>
      </c>
      <c r="G499" s="62">
        <f t="shared" si="50"/>
        <v>0.47402941897150441</v>
      </c>
      <c r="H499" s="62">
        <f t="shared" si="51"/>
        <v>0.60795326753221623</v>
      </c>
      <c r="I499" s="62">
        <f t="shared" si="52"/>
        <v>8.1312560419180109</v>
      </c>
      <c r="J499" s="62">
        <f t="shared" si="53"/>
        <v>8.0038343098738274</v>
      </c>
      <c r="K499" s="62">
        <f t="shared" si="54"/>
        <v>4.5955705599990324</v>
      </c>
      <c r="L499">
        <f t="shared" si="55"/>
        <v>7.6163244258787017</v>
      </c>
    </row>
    <row r="500" spans="1:12" x14ac:dyDescent="0.25">
      <c r="A500" s="67" t="s">
        <v>556</v>
      </c>
      <c r="B500">
        <v>1.4160649999999999</v>
      </c>
      <c r="C500">
        <v>0</v>
      </c>
      <c r="D500" s="20">
        <f t="shared" si="49"/>
        <v>375.34756399999998</v>
      </c>
      <c r="E500" s="30">
        <f>_xll.ChannelArea($P$2:$P$68,$Q$2:$Q$68,D500)</f>
        <v>12.47158820833201</v>
      </c>
      <c r="F500" s="30">
        <f>_xll.WettedPerimeter($P$2:$P$68,$Q$2:$Q$68,D500)</f>
        <v>28.322216566698835</v>
      </c>
      <c r="G500" s="62">
        <f t="shared" si="50"/>
        <v>0.44034647425851764</v>
      </c>
      <c r="H500" s="62">
        <f t="shared" si="51"/>
        <v>0.57880154574326681</v>
      </c>
      <c r="I500" s="62">
        <f t="shared" si="52"/>
        <v>6.4545073080612205</v>
      </c>
      <c r="J500" s="62">
        <f t="shared" si="53"/>
        <v>6.067144480063984</v>
      </c>
      <c r="K500" s="62">
        <f t="shared" si="54"/>
        <v>2.3494105600002513</v>
      </c>
      <c r="L500">
        <f t="shared" si="55"/>
        <v>5.3689524537767284</v>
      </c>
    </row>
    <row r="501" spans="1:12" x14ac:dyDescent="0.25">
      <c r="A501" s="67" t="s">
        <v>557</v>
      </c>
      <c r="B501">
        <v>1.39219</v>
      </c>
      <c r="C501">
        <v>0</v>
      </c>
      <c r="D501" s="20">
        <f t="shared" si="49"/>
        <v>375.323689</v>
      </c>
      <c r="E501" s="30">
        <f>_xll.ChannelArea($P$2:$P$68,$Q$2:$Q$68,D501)</f>
        <v>11.804737075520201</v>
      </c>
      <c r="F501" s="30">
        <f>_xll.WettedPerimeter($P$2:$P$68,$Q$2:$Q$68,D501)</f>
        <v>27.88981994469825</v>
      </c>
      <c r="G501" s="62">
        <f t="shared" si="50"/>
        <v>0.42326329459736212</v>
      </c>
      <c r="H501" s="62">
        <f t="shared" si="51"/>
        <v>0.56373336380617478</v>
      </c>
      <c r="I501" s="62">
        <f t="shared" si="52"/>
        <v>5.5878156194035604</v>
      </c>
      <c r="J501" s="62">
        <f t="shared" si="53"/>
        <v>5.0274971392528442</v>
      </c>
      <c r="K501" s="62">
        <f t="shared" si="54"/>
        <v>1.2263305599990417</v>
      </c>
      <c r="L501">
        <f t="shared" si="55"/>
        <v>4.2451592527941102</v>
      </c>
    </row>
    <row r="502" spans="1:12" x14ac:dyDescent="0.25">
      <c r="A502" s="67" t="s">
        <v>558</v>
      </c>
      <c r="B502">
        <v>1.4160649999999999</v>
      </c>
      <c r="C502">
        <v>0</v>
      </c>
      <c r="D502" s="20">
        <f t="shared" si="49"/>
        <v>375.34756399999998</v>
      </c>
      <c r="E502" s="30">
        <f>_xll.ChannelArea($P$2:$P$68,$Q$2:$Q$68,D502)</f>
        <v>12.47158820833201</v>
      </c>
      <c r="F502" s="30">
        <f>_xll.WettedPerimeter($P$2:$P$68,$Q$2:$Q$68,D502)</f>
        <v>28.322216566698835</v>
      </c>
      <c r="G502" s="62">
        <f t="shared" si="50"/>
        <v>0.44034647425851764</v>
      </c>
      <c r="H502" s="62">
        <f t="shared" si="51"/>
        <v>0.57880154574326681</v>
      </c>
      <c r="I502" s="62">
        <f t="shared" si="52"/>
        <v>6.4545073080612205</v>
      </c>
      <c r="J502" s="62">
        <f t="shared" si="53"/>
        <v>6.067144480063984</v>
      </c>
      <c r="K502" s="62">
        <f t="shared" si="54"/>
        <v>2.3494105600002513</v>
      </c>
      <c r="L502">
        <f t="shared" si="55"/>
        <v>5.3689524537767284</v>
      </c>
    </row>
    <row r="503" spans="1:12" x14ac:dyDescent="0.25">
      <c r="A503" s="67" t="s">
        <v>559</v>
      </c>
      <c r="B503">
        <v>1.4160649999999999</v>
      </c>
      <c r="C503">
        <v>0</v>
      </c>
      <c r="D503" s="20">
        <f t="shared" si="49"/>
        <v>375.34756399999998</v>
      </c>
      <c r="E503" s="30">
        <f>_xll.ChannelArea($P$2:$P$68,$Q$2:$Q$68,D503)</f>
        <v>12.47158820833201</v>
      </c>
      <c r="F503" s="30">
        <f>_xll.WettedPerimeter($P$2:$P$68,$Q$2:$Q$68,D503)</f>
        <v>28.322216566698835</v>
      </c>
      <c r="G503" s="62">
        <f t="shared" si="50"/>
        <v>0.44034647425851764</v>
      </c>
      <c r="H503" s="62">
        <f t="shared" si="51"/>
        <v>0.57880154574326681</v>
      </c>
      <c r="I503" s="62">
        <f t="shared" si="52"/>
        <v>6.4545073080612205</v>
      </c>
      <c r="J503" s="62">
        <f t="shared" si="53"/>
        <v>6.067144480063984</v>
      </c>
      <c r="K503" s="62">
        <f t="shared" si="54"/>
        <v>2.3494105600002513</v>
      </c>
      <c r="L503">
        <f t="shared" si="55"/>
        <v>5.3689524537767284</v>
      </c>
    </row>
    <row r="504" spans="1:12" x14ac:dyDescent="0.25">
      <c r="A504" s="67" t="s">
        <v>560</v>
      </c>
      <c r="B504">
        <v>1.39219</v>
      </c>
      <c r="C504">
        <v>0</v>
      </c>
      <c r="D504" s="20">
        <f t="shared" si="49"/>
        <v>375.323689</v>
      </c>
      <c r="E504" s="30">
        <f>_xll.ChannelArea($P$2:$P$68,$Q$2:$Q$68,D504)</f>
        <v>11.804737075520201</v>
      </c>
      <c r="F504" s="30">
        <f>_xll.WettedPerimeter($P$2:$P$68,$Q$2:$Q$68,D504)</f>
        <v>27.88981994469825</v>
      </c>
      <c r="G504" s="62">
        <f t="shared" si="50"/>
        <v>0.42326329459736212</v>
      </c>
      <c r="H504" s="62">
        <f t="shared" si="51"/>
        <v>0.56373336380617478</v>
      </c>
      <c r="I504" s="62">
        <f t="shared" si="52"/>
        <v>5.5878156194035604</v>
      </c>
      <c r="J504" s="62">
        <f t="shared" si="53"/>
        <v>5.0274971392528442</v>
      </c>
      <c r="K504" s="62">
        <f t="shared" si="54"/>
        <v>1.2263305599990417</v>
      </c>
      <c r="L504">
        <f t="shared" si="55"/>
        <v>4.2451592527941102</v>
      </c>
    </row>
    <row r="505" spans="1:12" x14ac:dyDescent="0.25">
      <c r="A505" s="67" t="s">
        <v>561</v>
      </c>
      <c r="B505">
        <v>1.43994</v>
      </c>
      <c r="C505">
        <v>0</v>
      </c>
      <c r="D505" s="20">
        <f t="shared" si="49"/>
        <v>375.37143899999995</v>
      </c>
      <c r="E505" s="30">
        <f>_xll.ChannelArea($P$2:$P$68,$Q$2:$Q$68,D505)</f>
        <v>13.148509617185464</v>
      </c>
      <c r="F505" s="30">
        <f>_xll.WettedPerimeter($P$2:$P$68,$Q$2:$Q$68,D505)</f>
        <v>28.754613188699423</v>
      </c>
      <c r="G505" s="62">
        <f t="shared" si="50"/>
        <v>0.45726609260571915</v>
      </c>
      <c r="H505" s="62">
        <f t="shared" si="51"/>
        <v>0.59353454246559056</v>
      </c>
      <c r="I505" s="62">
        <f t="shared" si="52"/>
        <v>7.3019198135358359</v>
      </c>
      <c r="J505" s="62">
        <f t="shared" si="53"/>
        <v>7.0578197275088854</v>
      </c>
      <c r="K505" s="62">
        <f t="shared" si="54"/>
        <v>3.4724905599978229</v>
      </c>
      <c r="L505">
        <f t="shared" si="55"/>
        <v>6.4926741750969086</v>
      </c>
    </row>
    <row r="506" spans="1:12" x14ac:dyDescent="0.25">
      <c r="A506" s="67" t="s">
        <v>562</v>
      </c>
      <c r="B506">
        <v>1.39219</v>
      </c>
      <c r="C506">
        <v>0</v>
      </c>
      <c r="D506" s="20">
        <f t="shared" si="49"/>
        <v>375.323689</v>
      </c>
      <c r="E506" s="30">
        <f>_xll.ChannelArea($P$2:$P$68,$Q$2:$Q$68,D506)</f>
        <v>11.804737075520201</v>
      </c>
      <c r="F506" s="30">
        <f>_xll.WettedPerimeter($P$2:$P$68,$Q$2:$Q$68,D506)</f>
        <v>27.88981994469825</v>
      </c>
      <c r="G506" s="62">
        <f t="shared" si="50"/>
        <v>0.42326329459736212</v>
      </c>
      <c r="H506" s="62">
        <f t="shared" si="51"/>
        <v>0.56373336380617478</v>
      </c>
      <c r="I506" s="62">
        <f t="shared" si="52"/>
        <v>5.5878156194035604</v>
      </c>
      <c r="J506" s="62">
        <f t="shared" si="53"/>
        <v>5.0274971392528442</v>
      </c>
      <c r="K506" s="62">
        <f t="shared" si="54"/>
        <v>1.2263305599990417</v>
      </c>
      <c r="L506">
        <f t="shared" si="55"/>
        <v>4.2451592527941102</v>
      </c>
    </row>
    <row r="507" spans="1:12" x14ac:dyDescent="0.25">
      <c r="A507" s="67" t="s">
        <v>563</v>
      </c>
      <c r="B507">
        <v>1.3683149999999999</v>
      </c>
      <c r="C507">
        <v>0</v>
      </c>
      <c r="D507" s="20">
        <f t="shared" si="49"/>
        <v>375.29981399999997</v>
      </c>
      <c r="E507" s="30">
        <f>_xll.ChannelArea($P$2:$P$68,$Q$2:$Q$68,D507)</f>
        <v>11.147956218748488</v>
      </c>
      <c r="F507" s="30">
        <f>_xll.WettedPerimeter($P$2:$P$68,$Q$2:$Q$68,D507)</f>
        <v>27.457423322696634</v>
      </c>
      <c r="G507" s="62">
        <f t="shared" si="50"/>
        <v>0.40600882638297142</v>
      </c>
      <c r="H507" s="62">
        <f t="shared" si="51"/>
        <v>0.54830682275904385</v>
      </c>
      <c r="I507" s="62">
        <f t="shared" si="52"/>
        <v>4.7005118314546834</v>
      </c>
      <c r="J507" s="62">
        <f t="shared" si="53"/>
        <v>3.9339300617536139</v>
      </c>
      <c r="K507" s="62">
        <f t="shared" si="54"/>
        <v>0.10325055999783217</v>
      </c>
      <c r="L507">
        <f t="shared" si="55"/>
        <v>3.1212945630977629</v>
      </c>
    </row>
    <row r="508" spans="1:12" x14ac:dyDescent="0.25">
      <c r="A508" s="67" t="s">
        <v>564</v>
      </c>
      <c r="B508">
        <v>1.3683149999999999</v>
      </c>
      <c r="C508">
        <v>0</v>
      </c>
      <c r="D508" s="20">
        <f t="shared" si="49"/>
        <v>375.29981399999997</v>
      </c>
      <c r="E508" s="30">
        <f>_xll.ChannelArea($P$2:$P$68,$Q$2:$Q$68,D508)</f>
        <v>11.147956218748488</v>
      </c>
      <c r="F508" s="30">
        <f>_xll.WettedPerimeter($P$2:$P$68,$Q$2:$Q$68,D508)</f>
        <v>27.457423322696634</v>
      </c>
      <c r="G508" s="62">
        <f t="shared" si="50"/>
        <v>0.40600882638297142</v>
      </c>
      <c r="H508" s="62">
        <f t="shared" si="51"/>
        <v>0.54830682275904385</v>
      </c>
      <c r="I508" s="62">
        <f t="shared" si="52"/>
        <v>4.7005118314546834</v>
      </c>
      <c r="J508" s="62">
        <f t="shared" si="53"/>
        <v>3.9339300617536139</v>
      </c>
      <c r="K508" s="62">
        <f t="shared" si="54"/>
        <v>0.10325055999783217</v>
      </c>
      <c r="L508">
        <f t="shared" si="55"/>
        <v>3.1212945630977629</v>
      </c>
    </row>
    <row r="509" spans="1:12" x14ac:dyDescent="0.25">
      <c r="A509" s="67" t="s">
        <v>565</v>
      </c>
      <c r="B509">
        <v>1.39219</v>
      </c>
      <c r="C509">
        <v>0</v>
      </c>
      <c r="D509" s="20">
        <f t="shared" si="49"/>
        <v>375.323689</v>
      </c>
      <c r="E509" s="30">
        <f>_xll.ChannelArea($P$2:$P$68,$Q$2:$Q$68,D509)</f>
        <v>11.804737075520201</v>
      </c>
      <c r="F509" s="30">
        <f>_xll.WettedPerimeter($P$2:$P$68,$Q$2:$Q$68,D509)</f>
        <v>27.88981994469825</v>
      </c>
      <c r="G509" s="62">
        <f t="shared" si="50"/>
        <v>0.42326329459736212</v>
      </c>
      <c r="H509" s="62">
        <f t="shared" si="51"/>
        <v>0.56373336380617478</v>
      </c>
      <c r="I509" s="62">
        <f t="shared" si="52"/>
        <v>5.5878156194035604</v>
      </c>
      <c r="J509" s="62">
        <f t="shared" si="53"/>
        <v>5.0274971392528442</v>
      </c>
      <c r="K509" s="62">
        <f t="shared" si="54"/>
        <v>1.2263305599990417</v>
      </c>
      <c r="L509">
        <f t="shared" si="55"/>
        <v>4.2451592527941102</v>
      </c>
    </row>
    <row r="510" spans="1:12" x14ac:dyDescent="0.25">
      <c r="A510" s="67" t="s">
        <v>566</v>
      </c>
      <c r="B510">
        <v>1.4160649999999999</v>
      </c>
      <c r="C510">
        <v>0</v>
      </c>
      <c r="D510" s="20">
        <f t="shared" si="49"/>
        <v>375.34756399999998</v>
      </c>
      <c r="E510" s="30">
        <f>_xll.ChannelArea($P$2:$P$68,$Q$2:$Q$68,D510)</f>
        <v>12.47158820833201</v>
      </c>
      <c r="F510" s="30">
        <f>_xll.WettedPerimeter($P$2:$P$68,$Q$2:$Q$68,D510)</f>
        <v>28.322216566698835</v>
      </c>
      <c r="G510" s="62">
        <f t="shared" si="50"/>
        <v>0.44034647425851764</v>
      </c>
      <c r="H510" s="62">
        <f t="shared" si="51"/>
        <v>0.57880154574326681</v>
      </c>
      <c r="I510" s="62">
        <f t="shared" si="52"/>
        <v>6.4545073080612205</v>
      </c>
      <c r="J510" s="62">
        <f t="shared" si="53"/>
        <v>6.067144480063984</v>
      </c>
      <c r="K510" s="62">
        <f t="shared" si="54"/>
        <v>2.3494105600002513</v>
      </c>
      <c r="L510">
        <f t="shared" si="55"/>
        <v>5.3689524537767284</v>
      </c>
    </row>
    <row r="511" spans="1:12" x14ac:dyDescent="0.25">
      <c r="A511" s="67" t="s">
        <v>567</v>
      </c>
      <c r="B511">
        <v>1.4160649999999999</v>
      </c>
      <c r="C511">
        <v>0</v>
      </c>
      <c r="D511" s="20">
        <f t="shared" si="49"/>
        <v>375.34756399999998</v>
      </c>
      <c r="E511" s="30">
        <f>_xll.ChannelArea($P$2:$P$68,$Q$2:$Q$68,D511)</f>
        <v>12.47158820833201</v>
      </c>
      <c r="F511" s="30">
        <f>_xll.WettedPerimeter($P$2:$P$68,$Q$2:$Q$68,D511)</f>
        <v>28.322216566698835</v>
      </c>
      <c r="G511" s="62">
        <f t="shared" si="50"/>
        <v>0.44034647425851764</v>
      </c>
      <c r="H511" s="62">
        <f t="shared" si="51"/>
        <v>0.57880154574326681</v>
      </c>
      <c r="I511" s="62">
        <f t="shared" si="52"/>
        <v>6.4545073080612205</v>
      </c>
      <c r="J511" s="62">
        <f t="shared" si="53"/>
        <v>6.067144480063984</v>
      </c>
      <c r="K511" s="62">
        <f t="shared" si="54"/>
        <v>2.3494105600002513</v>
      </c>
      <c r="L511">
        <f t="shared" si="55"/>
        <v>5.3689524537767284</v>
      </c>
    </row>
    <row r="512" spans="1:12" x14ac:dyDescent="0.25">
      <c r="A512" s="67" t="s">
        <v>568</v>
      </c>
      <c r="B512">
        <v>1.39219</v>
      </c>
      <c r="C512">
        <v>0</v>
      </c>
      <c r="D512" s="20">
        <f t="shared" si="49"/>
        <v>375.323689</v>
      </c>
      <c r="E512" s="30">
        <f>_xll.ChannelArea($P$2:$P$68,$Q$2:$Q$68,D512)</f>
        <v>11.804737075520201</v>
      </c>
      <c r="F512" s="30">
        <f>_xll.WettedPerimeter($P$2:$P$68,$Q$2:$Q$68,D512)</f>
        <v>27.88981994469825</v>
      </c>
      <c r="G512" s="62">
        <f t="shared" si="50"/>
        <v>0.42326329459736212</v>
      </c>
      <c r="H512" s="62">
        <f t="shared" si="51"/>
        <v>0.56373336380617478</v>
      </c>
      <c r="I512" s="62">
        <f t="shared" si="52"/>
        <v>5.5878156194035604</v>
      </c>
      <c r="J512" s="62">
        <f t="shared" si="53"/>
        <v>5.0274971392528442</v>
      </c>
      <c r="K512" s="62">
        <f t="shared" si="54"/>
        <v>1.2263305599990417</v>
      </c>
      <c r="L512">
        <f t="shared" si="55"/>
        <v>4.2451592527941102</v>
      </c>
    </row>
    <row r="513" spans="1:12" x14ac:dyDescent="0.25">
      <c r="A513" s="67" t="s">
        <v>569</v>
      </c>
      <c r="B513">
        <v>1.43994</v>
      </c>
      <c r="C513">
        <v>0</v>
      </c>
      <c r="D513" s="20">
        <f t="shared" si="49"/>
        <v>375.37143899999995</v>
      </c>
      <c r="E513" s="30">
        <f>_xll.ChannelArea($P$2:$P$68,$Q$2:$Q$68,D513)</f>
        <v>13.148509617185464</v>
      </c>
      <c r="F513" s="30">
        <f>_xll.WettedPerimeter($P$2:$P$68,$Q$2:$Q$68,D513)</f>
        <v>28.754613188699423</v>
      </c>
      <c r="G513" s="62">
        <f t="shared" si="50"/>
        <v>0.45726609260571915</v>
      </c>
      <c r="H513" s="62">
        <f t="shared" si="51"/>
        <v>0.59353454246559056</v>
      </c>
      <c r="I513" s="62">
        <f t="shared" si="52"/>
        <v>7.3019198135358359</v>
      </c>
      <c r="J513" s="62">
        <f t="shared" si="53"/>
        <v>7.0578197275088854</v>
      </c>
      <c r="K513" s="62">
        <f t="shared" si="54"/>
        <v>3.4724905599978229</v>
      </c>
      <c r="L513">
        <f t="shared" si="55"/>
        <v>6.4926741750969086</v>
      </c>
    </row>
    <row r="514" spans="1:12" x14ac:dyDescent="0.25">
      <c r="A514" s="67" t="s">
        <v>570</v>
      </c>
      <c r="B514">
        <v>1.4160649999999999</v>
      </c>
      <c r="C514">
        <v>0</v>
      </c>
      <c r="D514" s="20">
        <f t="shared" si="49"/>
        <v>375.34756399999998</v>
      </c>
      <c r="E514" s="30">
        <f>_xll.ChannelArea($P$2:$P$68,$Q$2:$Q$68,D514)</f>
        <v>12.47158820833201</v>
      </c>
      <c r="F514" s="30">
        <f>_xll.WettedPerimeter($P$2:$P$68,$Q$2:$Q$68,D514)</f>
        <v>28.322216566698835</v>
      </c>
      <c r="G514" s="62">
        <f t="shared" si="50"/>
        <v>0.44034647425851764</v>
      </c>
      <c r="H514" s="62">
        <f t="shared" si="51"/>
        <v>0.57880154574326681</v>
      </c>
      <c r="I514" s="62">
        <f t="shared" si="52"/>
        <v>6.4545073080612205</v>
      </c>
      <c r="J514" s="62">
        <f t="shared" si="53"/>
        <v>6.067144480063984</v>
      </c>
      <c r="K514" s="62">
        <f t="shared" si="54"/>
        <v>2.3494105600002513</v>
      </c>
      <c r="L514">
        <f t="shared" si="55"/>
        <v>5.3689524537767284</v>
      </c>
    </row>
    <row r="515" spans="1:12" x14ac:dyDescent="0.25">
      <c r="A515" s="67" t="s">
        <v>571</v>
      </c>
      <c r="B515">
        <v>1.39219</v>
      </c>
      <c r="C515">
        <v>0</v>
      </c>
      <c r="D515" s="20">
        <f t="shared" ref="D515:D578" si="56">373.931499+B515</f>
        <v>375.323689</v>
      </c>
      <c r="E515" s="30">
        <f>_xll.ChannelArea($P$2:$P$68,$Q$2:$Q$68,D515)</f>
        <v>11.804737075520201</v>
      </c>
      <c r="F515" s="30">
        <f>_xll.WettedPerimeter($P$2:$P$68,$Q$2:$Q$68,D515)</f>
        <v>27.88981994469825</v>
      </c>
      <c r="G515" s="62">
        <f t="shared" ref="G515:G578" si="57">E515/F515</f>
        <v>0.42326329459736212</v>
      </c>
      <c r="H515" s="62">
        <f t="shared" ref="H515:H578" si="58">G515^(2/3)</f>
        <v>0.56373336380617478</v>
      </c>
      <c r="I515" s="62">
        <f t="shared" ref="I515:I578" si="59" xml:space="preserve"> (57.518*H515)- 26.837</f>
        <v>5.5878156194035604</v>
      </c>
      <c r="J515" s="62">
        <f t="shared" ref="J515:J578" si="60">(39.413*LN(H515)) + 27.618</f>
        <v>5.0274971392528442</v>
      </c>
      <c r="K515" s="62">
        <f t="shared" ref="K515:K578" si="61">(47.04*D515)-17654</f>
        <v>1.2263305599990417</v>
      </c>
      <c r="L515">
        <f t="shared" ref="L515:L578" si="62">(17667*LN(D515)) - 104722</f>
        <v>4.2451592527941102</v>
      </c>
    </row>
    <row r="516" spans="1:12" x14ac:dyDescent="0.25">
      <c r="A516" s="67" t="s">
        <v>572</v>
      </c>
      <c r="B516">
        <v>1.4160649999999999</v>
      </c>
      <c r="C516">
        <v>0</v>
      </c>
      <c r="D516" s="20">
        <f t="shared" si="56"/>
        <v>375.34756399999998</v>
      </c>
      <c r="E516" s="30">
        <f>_xll.ChannelArea($P$2:$P$68,$Q$2:$Q$68,D516)</f>
        <v>12.47158820833201</v>
      </c>
      <c r="F516" s="30">
        <f>_xll.WettedPerimeter($P$2:$P$68,$Q$2:$Q$68,D516)</f>
        <v>28.322216566698835</v>
      </c>
      <c r="G516" s="62">
        <f t="shared" si="57"/>
        <v>0.44034647425851764</v>
      </c>
      <c r="H516" s="62">
        <f t="shared" si="58"/>
        <v>0.57880154574326681</v>
      </c>
      <c r="I516" s="62">
        <f t="shared" si="59"/>
        <v>6.4545073080612205</v>
      </c>
      <c r="J516" s="62">
        <f t="shared" si="60"/>
        <v>6.067144480063984</v>
      </c>
      <c r="K516" s="62">
        <f t="shared" si="61"/>
        <v>2.3494105600002513</v>
      </c>
      <c r="L516">
        <f t="shared" si="62"/>
        <v>5.3689524537767284</v>
      </c>
    </row>
    <row r="517" spans="1:12" x14ac:dyDescent="0.25">
      <c r="A517" s="67" t="s">
        <v>573</v>
      </c>
      <c r="B517">
        <v>1.4638150000000001</v>
      </c>
      <c r="C517">
        <v>0</v>
      </c>
      <c r="D517" s="20">
        <f t="shared" si="56"/>
        <v>375.39531399999998</v>
      </c>
      <c r="E517" s="30">
        <f>_xll.ChannelArea($P$2:$P$68,$Q$2:$Q$68,D517)</f>
        <v>13.835501302082211</v>
      </c>
      <c r="F517" s="30">
        <f>_xll.WettedPerimeter($P$2:$P$68,$Q$2:$Q$68,D517)</f>
        <v>29.187009810701035</v>
      </c>
      <c r="G517" s="62">
        <f t="shared" si="57"/>
        <v>0.47402941897150441</v>
      </c>
      <c r="H517" s="62">
        <f t="shared" si="58"/>
        <v>0.60795326753221623</v>
      </c>
      <c r="I517" s="62">
        <f t="shared" si="59"/>
        <v>8.1312560419180109</v>
      </c>
      <c r="J517" s="62">
        <f t="shared" si="60"/>
        <v>8.0038343098738274</v>
      </c>
      <c r="K517" s="62">
        <f t="shared" si="61"/>
        <v>4.5955705599990324</v>
      </c>
      <c r="L517">
        <f t="shared" si="62"/>
        <v>7.6163244258787017</v>
      </c>
    </row>
    <row r="518" spans="1:12" x14ac:dyDescent="0.25">
      <c r="A518" s="67" t="s">
        <v>574</v>
      </c>
      <c r="B518">
        <v>1.43994</v>
      </c>
      <c r="C518">
        <v>0</v>
      </c>
      <c r="D518" s="20">
        <f t="shared" si="56"/>
        <v>375.37143899999995</v>
      </c>
      <c r="E518" s="30">
        <f>_xll.ChannelArea($P$2:$P$68,$Q$2:$Q$68,D518)</f>
        <v>13.148509617185464</v>
      </c>
      <c r="F518" s="30">
        <f>_xll.WettedPerimeter($P$2:$P$68,$Q$2:$Q$68,D518)</f>
        <v>28.754613188699423</v>
      </c>
      <c r="G518" s="62">
        <f t="shared" si="57"/>
        <v>0.45726609260571915</v>
      </c>
      <c r="H518" s="62">
        <f t="shared" si="58"/>
        <v>0.59353454246559056</v>
      </c>
      <c r="I518" s="62">
        <f t="shared" si="59"/>
        <v>7.3019198135358359</v>
      </c>
      <c r="J518" s="62">
        <f t="shared" si="60"/>
        <v>7.0578197275088854</v>
      </c>
      <c r="K518" s="62">
        <f t="shared" si="61"/>
        <v>3.4724905599978229</v>
      </c>
      <c r="L518">
        <f t="shared" si="62"/>
        <v>6.4926741750969086</v>
      </c>
    </row>
    <row r="519" spans="1:12" x14ac:dyDescent="0.25">
      <c r="A519" s="67" t="s">
        <v>575</v>
      </c>
      <c r="B519">
        <v>1.4638150000000001</v>
      </c>
      <c r="C519">
        <v>0</v>
      </c>
      <c r="D519" s="20">
        <f t="shared" si="56"/>
        <v>375.39531399999998</v>
      </c>
      <c r="E519" s="30">
        <f>_xll.ChannelArea($P$2:$P$68,$Q$2:$Q$68,D519)</f>
        <v>13.835501302082211</v>
      </c>
      <c r="F519" s="30">
        <f>_xll.WettedPerimeter($P$2:$P$68,$Q$2:$Q$68,D519)</f>
        <v>29.187009810701035</v>
      </c>
      <c r="G519" s="62">
        <f t="shared" si="57"/>
        <v>0.47402941897150441</v>
      </c>
      <c r="H519" s="62">
        <f t="shared" si="58"/>
        <v>0.60795326753221623</v>
      </c>
      <c r="I519" s="62">
        <f t="shared" si="59"/>
        <v>8.1312560419180109</v>
      </c>
      <c r="J519" s="62">
        <f t="shared" si="60"/>
        <v>8.0038343098738274</v>
      </c>
      <c r="K519" s="62">
        <f t="shared" si="61"/>
        <v>4.5955705599990324</v>
      </c>
      <c r="L519">
        <f t="shared" si="62"/>
        <v>7.6163244258787017</v>
      </c>
    </row>
    <row r="520" spans="1:12" x14ac:dyDescent="0.25">
      <c r="A520" s="67" t="s">
        <v>576</v>
      </c>
      <c r="B520">
        <v>1.4160649999999999</v>
      </c>
      <c r="C520">
        <v>0</v>
      </c>
      <c r="D520" s="20">
        <f t="shared" si="56"/>
        <v>375.34756399999998</v>
      </c>
      <c r="E520" s="30">
        <f>_xll.ChannelArea($P$2:$P$68,$Q$2:$Q$68,D520)</f>
        <v>12.47158820833201</v>
      </c>
      <c r="F520" s="30">
        <f>_xll.WettedPerimeter($P$2:$P$68,$Q$2:$Q$68,D520)</f>
        <v>28.322216566698835</v>
      </c>
      <c r="G520" s="62">
        <f t="shared" si="57"/>
        <v>0.44034647425851764</v>
      </c>
      <c r="H520" s="62">
        <f t="shared" si="58"/>
        <v>0.57880154574326681</v>
      </c>
      <c r="I520" s="62">
        <f t="shared" si="59"/>
        <v>6.4545073080612205</v>
      </c>
      <c r="J520" s="62">
        <f t="shared" si="60"/>
        <v>6.067144480063984</v>
      </c>
      <c r="K520" s="62">
        <f t="shared" si="61"/>
        <v>2.3494105600002513</v>
      </c>
      <c r="L520">
        <f t="shared" si="62"/>
        <v>5.3689524537767284</v>
      </c>
    </row>
    <row r="521" spans="1:12" x14ac:dyDescent="0.25">
      <c r="A521" s="67" t="s">
        <v>577</v>
      </c>
      <c r="B521">
        <v>1.43994</v>
      </c>
      <c r="C521">
        <v>0</v>
      </c>
      <c r="D521" s="20">
        <f t="shared" si="56"/>
        <v>375.37143899999995</v>
      </c>
      <c r="E521" s="30">
        <f>_xll.ChannelArea($P$2:$P$68,$Q$2:$Q$68,D521)</f>
        <v>13.148509617185464</v>
      </c>
      <c r="F521" s="30">
        <f>_xll.WettedPerimeter($P$2:$P$68,$Q$2:$Q$68,D521)</f>
        <v>28.754613188699423</v>
      </c>
      <c r="G521" s="62">
        <f t="shared" si="57"/>
        <v>0.45726609260571915</v>
      </c>
      <c r="H521" s="62">
        <f t="shared" si="58"/>
        <v>0.59353454246559056</v>
      </c>
      <c r="I521" s="62">
        <f t="shared" si="59"/>
        <v>7.3019198135358359</v>
      </c>
      <c r="J521" s="62">
        <f t="shared" si="60"/>
        <v>7.0578197275088854</v>
      </c>
      <c r="K521" s="62">
        <f t="shared" si="61"/>
        <v>3.4724905599978229</v>
      </c>
      <c r="L521">
        <f t="shared" si="62"/>
        <v>6.4926741750969086</v>
      </c>
    </row>
    <row r="522" spans="1:12" x14ac:dyDescent="0.25">
      <c r="A522" s="67" t="s">
        <v>578</v>
      </c>
      <c r="B522">
        <v>1.4160649999999999</v>
      </c>
      <c r="C522">
        <v>0.1999999999999886</v>
      </c>
      <c r="D522" s="20">
        <f t="shared" si="56"/>
        <v>375.34756399999998</v>
      </c>
      <c r="E522" s="30">
        <f>_xll.ChannelArea($P$2:$P$68,$Q$2:$Q$68,D522)</f>
        <v>12.47158820833201</v>
      </c>
      <c r="F522" s="30">
        <f>_xll.WettedPerimeter($P$2:$P$68,$Q$2:$Q$68,D522)</f>
        <v>28.322216566698835</v>
      </c>
      <c r="G522" s="62">
        <f t="shared" si="57"/>
        <v>0.44034647425851764</v>
      </c>
      <c r="H522" s="62">
        <f t="shared" si="58"/>
        <v>0.57880154574326681</v>
      </c>
      <c r="I522" s="62">
        <f t="shared" si="59"/>
        <v>6.4545073080612205</v>
      </c>
      <c r="J522" s="62">
        <f t="shared" si="60"/>
        <v>6.067144480063984</v>
      </c>
      <c r="K522" s="62">
        <f t="shared" si="61"/>
        <v>2.3494105600002513</v>
      </c>
      <c r="L522">
        <f t="shared" si="62"/>
        <v>5.3689524537767284</v>
      </c>
    </row>
    <row r="523" spans="1:12" x14ac:dyDescent="0.25">
      <c r="A523" s="67" t="s">
        <v>579</v>
      </c>
      <c r="B523">
        <v>1.4160649999999999</v>
      </c>
      <c r="C523">
        <v>0.1999999999999886</v>
      </c>
      <c r="D523" s="20">
        <f t="shared" si="56"/>
        <v>375.34756399999998</v>
      </c>
      <c r="E523" s="30">
        <f>_xll.ChannelArea($P$2:$P$68,$Q$2:$Q$68,D523)</f>
        <v>12.47158820833201</v>
      </c>
      <c r="F523" s="30">
        <f>_xll.WettedPerimeter($P$2:$P$68,$Q$2:$Q$68,D523)</f>
        <v>28.322216566698835</v>
      </c>
      <c r="G523" s="62">
        <f t="shared" si="57"/>
        <v>0.44034647425851764</v>
      </c>
      <c r="H523" s="62">
        <f t="shared" si="58"/>
        <v>0.57880154574326681</v>
      </c>
      <c r="I523" s="62">
        <f t="shared" si="59"/>
        <v>6.4545073080612205</v>
      </c>
      <c r="J523" s="62">
        <f t="shared" si="60"/>
        <v>6.067144480063984</v>
      </c>
      <c r="K523" s="62">
        <f t="shared" si="61"/>
        <v>2.3494105600002513</v>
      </c>
      <c r="L523">
        <f t="shared" si="62"/>
        <v>5.3689524537767284</v>
      </c>
    </row>
    <row r="524" spans="1:12" x14ac:dyDescent="0.25">
      <c r="A524" s="67" t="s">
        <v>580</v>
      </c>
      <c r="B524">
        <v>1.4160649999999999</v>
      </c>
      <c r="C524">
        <v>0</v>
      </c>
      <c r="D524" s="20">
        <f t="shared" si="56"/>
        <v>375.34756399999998</v>
      </c>
      <c r="E524" s="30">
        <f>_xll.ChannelArea($P$2:$P$68,$Q$2:$Q$68,D524)</f>
        <v>12.47158820833201</v>
      </c>
      <c r="F524" s="30">
        <f>_xll.WettedPerimeter($P$2:$P$68,$Q$2:$Q$68,D524)</f>
        <v>28.322216566698835</v>
      </c>
      <c r="G524" s="62">
        <f t="shared" si="57"/>
        <v>0.44034647425851764</v>
      </c>
      <c r="H524" s="62">
        <f t="shared" si="58"/>
        <v>0.57880154574326681</v>
      </c>
      <c r="I524" s="62">
        <f t="shared" si="59"/>
        <v>6.4545073080612205</v>
      </c>
      <c r="J524" s="62">
        <f t="shared" si="60"/>
        <v>6.067144480063984</v>
      </c>
      <c r="K524" s="62">
        <f t="shared" si="61"/>
        <v>2.3494105600002513</v>
      </c>
      <c r="L524">
        <f t="shared" si="62"/>
        <v>5.3689524537767284</v>
      </c>
    </row>
    <row r="525" spans="1:12" x14ac:dyDescent="0.25">
      <c r="A525" s="67" t="s">
        <v>581</v>
      </c>
      <c r="B525">
        <v>1.8219399999999999</v>
      </c>
      <c r="C525">
        <v>0</v>
      </c>
      <c r="D525" s="20">
        <f t="shared" si="56"/>
        <v>375.75343899999996</v>
      </c>
      <c r="E525" s="30">
        <f>_xll.ChannelArea($P$2:$P$68,$Q$2:$Q$68,D525)</f>
        <v>26.406640111309915</v>
      </c>
      <c r="F525" s="30">
        <f>_xll.WettedPerimeter($P$2:$P$68,$Q$2:$Q$68,D525)</f>
        <v>45.214306319644663</v>
      </c>
      <c r="G525" s="62">
        <f t="shared" si="57"/>
        <v>0.58403284846674264</v>
      </c>
      <c r="H525" s="62">
        <f t="shared" si="58"/>
        <v>0.698701243582033</v>
      </c>
      <c r="I525" s="62">
        <f t="shared" si="59"/>
        <v>13.350898128351378</v>
      </c>
      <c r="J525" s="62">
        <f t="shared" si="60"/>
        <v>13.487176960743341</v>
      </c>
      <c r="K525" s="62">
        <f t="shared" si="61"/>
        <v>21.441770559998986</v>
      </c>
      <c r="L525">
        <f t="shared" si="62"/>
        <v>24.462507899195771</v>
      </c>
    </row>
    <row r="526" spans="1:12" x14ac:dyDescent="0.25">
      <c r="A526" s="67" t="s">
        <v>582</v>
      </c>
      <c r="B526">
        <v>1.6548149999999999</v>
      </c>
      <c r="C526">
        <v>0</v>
      </c>
      <c r="D526" s="20">
        <f t="shared" si="56"/>
        <v>375.58631399999996</v>
      </c>
      <c r="E526" s="30">
        <f>_xll.ChannelArea($P$2:$P$68,$Q$2:$Q$68,D526)</f>
        <v>19.633172921872923</v>
      </c>
      <c r="F526" s="30">
        <f>_xll.WettedPerimeter($P$2:$P$68,$Q$2:$Q$68,D526)</f>
        <v>32.013275043599172</v>
      </c>
      <c r="G526" s="62">
        <f t="shared" si="57"/>
        <v>0.61328223667007908</v>
      </c>
      <c r="H526" s="62">
        <f t="shared" si="58"/>
        <v>0.72183885788117319</v>
      </c>
      <c r="I526" s="62">
        <f t="shared" si="59"/>
        <v>14.681727427609321</v>
      </c>
      <c r="J526" s="62">
        <f t="shared" si="60"/>
        <v>14.771200477329661</v>
      </c>
      <c r="K526" s="62">
        <f t="shared" si="61"/>
        <v>13.580210559997795</v>
      </c>
      <c r="L526">
        <f t="shared" si="62"/>
        <v>16.602954582849634</v>
      </c>
    </row>
    <row r="527" spans="1:12" x14ac:dyDescent="0.25">
      <c r="A527" s="67" t="s">
        <v>583</v>
      </c>
      <c r="B527">
        <v>1.7741899999999999</v>
      </c>
      <c r="C527">
        <v>0</v>
      </c>
      <c r="D527" s="20">
        <f t="shared" si="56"/>
        <v>375.70568899999995</v>
      </c>
      <c r="E527" s="30">
        <f>_xll.ChannelArea($P$2:$P$68,$Q$2:$Q$68,D527)</f>
        <v>24.26867494633002</v>
      </c>
      <c r="F527" s="30">
        <f>_xll.WettedPerimeter($P$2:$P$68,$Q$2:$Q$68,D527)</f>
        <v>45.025695060512973</v>
      </c>
      <c r="G527" s="62">
        <f t="shared" si="57"/>
        <v>0.53899612018679022</v>
      </c>
      <c r="H527" s="62">
        <f t="shared" si="58"/>
        <v>0.66230356493583609</v>
      </c>
      <c r="I527" s="62">
        <f t="shared" si="59"/>
        <v>11.257376447979421</v>
      </c>
      <c r="J527" s="62">
        <f t="shared" si="60"/>
        <v>11.378611522165858</v>
      </c>
      <c r="K527" s="62">
        <f t="shared" si="61"/>
        <v>19.195610559996567</v>
      </c>
      <c r="L527">
        <f t="shared" si="62"/>
        <v>22.217277999909129</v>
      </c>
    </row>
    <row r="528" spans="1:12" x14ac:dyDescent="0.25">
      <c r="A528" s="67" t="s">
        <v>584</v>
      </c>
      <c r="B528">
        <v>1.7503150000000001</v>
      </c>
      <c r="C528">
        <v>0</v>
      </c>
      <c r="D528" s="20">
        <f t="shared" si="56"/>
        <v>375.68181399999997</v>
      </c>
      <c r="E528" s="30">
        <f>_xll.ChannelArea($P$2:$P$68,$Q$2:$Q$68,D528)</f>
        <v>23.226717796745454</v>
      </c>
      <c r="F528" s="30">
        <f>_xll.WettedPerimeter($P$2:$P$68,$Q$2:$Q$68,D528)</f>
        <v>43.781375761797477</v>
      </c>
      <c r="G528" s="62">
        <f t="shared" si="57"/>
        <v>0.53051594182685557</v>
      </c>
      <c r="H528" s="62">
        <f t="shared" si="58"/>
        <v>0.65533841419784111</v>
      </c>
      <c r="I528" s="62">
        <f t="shared" si="59"/>
        <v>10.856754907831426</v>
      </c>
      <c r="J528" s="62">
        <f t="shared" si="60"/>
        <v>10.961927707694379</v>
      </c>
      <c r="K528" s="62">
        <f t="shared" si="61"/>
        <v>18.072530559998995</v>
      </c>
      <c r="L528">
        <f t="shared" si="62"/>
        <v>21.094556039650342</v>
      </c>
    </row>
    <row r="529" spans="1:12" x14ac:dyDescent="0.25">
      <c r="A529" s="67" t="s">
        <v>585</v>
      </c>
      <c r="B529">
        <v>1.7025650000000001</v>
      </c>
      <c r="C529">
        <v>0</v>
      </c>
      <c r="D529" s="20">
        <f t="shared" si="56"/>
        <v>375.63406399999997</v>
      </c>
      <c r="E529" s="30">
        <f>_xll.ChannelArea($P$2:$P$68,$Q$2:$Q$68,D529)</f>
        <v>21.163449999998132</v>
      </c>
      <c r="F529" s="30">
        <f>_xll.WettedPerimeter($P$2:$P$68,$Q$2:$Q$68,D529)</f>
        <v>32.679585694942965</v>
      </c>
      <c r="G529" s="62">
        <f t="shared" si="57"/>
        <v>0.64760459932247827</v>
      </c>
      <c r="H529" s="62">
        <f t="shared" si="58"/>
        <v>0.74852552806957839</v>
      </c>
      <c r="I529" s="62">
        <f t="shared" si="59"/>
        <v>16.216691323506009</v>
      </c>
      <c r="J529" s="62">
        <f t="shared" si="60"/>
        <v>16.202025729762777</v>
      </c>
      <c r="K529" s="62">
        <f t="shared" si="61"/>
        <v>15.826370559996576</v>
      </c>
      <c r="L529">
        <f t="shared" si="62"/>
        <v>18.84889805255807</v>
      </c>
    </row>
    <row r="530" spans="1:12" x14ac:dyDescent="0.25">
      <c r="A530" s="67" t="s">
        <v>586</v>
      </c>
      <c r="B530">
        <v>1.7741899999999999</v>
      </c>
      <c r="C530">
        <v>0</v>
      </c>
      <c r="D530" s="20">
        <f t="shared" si="56"/>
        <v>375.70568899999995</v>
      </c>
      <c r="E530" s="30">
        <f>_xll.ChannelArea($P$2:$P$68,$Q$2:$Q$68,D530)</f>
        <v>24.26867494633002</v>
      </c>
      <c r="F530" s="30">
        <f>_xll.WettedPerimeter($P$2:$P$68,$Q$2:$Q$68,D530)</f>
        <v>45.025695060512973</v>
      </c>
      <c r="G530" s="62">
        <f t="shared" si="57"/>
        <v>0.53899612018679022</v>
      </c>
      <c r="H530" s="62">
        <f t="shared" si="58"/>
        <v>0.66230356493583609</v>
      </c>
      <c r="I530" s="62">
        <f t="shared" si="59"/>
        <v>11.257376447979421</v>
      </c>
      <c r="J530" s="62">
        <f t="shared" si="60"/>
        <v>11.378611522165858</v>
      </c>
      <c r="K530" s="62">
        <f t="shared" si="61"/>
        <v>19.195610559996567</v>
      </c>
      <c r="L530">
        <f t="shared" si="62"/>
        <v>22.217277999909129</v>
      </c>
    </row>
    <row r="531" spans="1:12" x14ac:dyDescent="0.25">
      <c r="A531" s="67" t="s">
        <v>587</v>
      </c>
      <c r="B531">
        <v>1.72644</v>
      </c>
      <c r="C531">
        <v>0</v>
      </c>
      <c r="D531" s="20">
        <f t="shared" si="56"/>
        <v>375.657939</v>
      </c>
      <c r="E531" s="30">
        <f>_xll.ChannelArea($P$2:$P$68,$Q$2:$Q$68,D531)</f>
        <v>22.192138897258506</v>
      </c>
      <c r="F531" s="30">
        <f>_xll.WettedPerimeter($P$2:$P$68,$Q$2:$Q$68,D531)</f>
        <v>43.527028291624639</v>
      </c>
      <c r="G531" s="62">
        <f t="shared" si="57"/>
        <v>0.50984732402530364</v>
      </c>
      <c r="H531" s="62">
        <f t="shared" si="58"/>
        <v>0.63820484394294397</v>
      </c>
      <c r="I531" s="62">
        <f t="shared" si="59"/>
        <v>9.8712662139102498</v>
      </c>
      <c r="J531" s="62">
        <f t="shared" si="60"/>
        <v>9.9177803310563171</v>
      </c>
      <c r="K531" s="62">
        <f t="shared" si="61"/>
        <v>16.949450560001424</v>
      </c>
      <c r="L531">
        <f t="shared" si="62"/>
        <v>19.971762726898305</v>
      </c>
    </row>
    <row r="532" spans="1:12" x14ac:dyDescent="0.25">
      <c r="A532" s="67" t="s">
        <v>588</v>
      </c>
      <c r="B532">
        <v>1.6309400000000001</v>
      </c>
      <c r="C532">
        <v>0</v>
      </c>
      <c r="D532" s="20">
        <f t="shared" si="56"/>
        <v>375.56243899999998</v>
      </c>
      <c r="E532" s="30">
        <f>_xll.ChannelArea($P$2:$P$68,$Q$2:$Q$68,D532)</f>
        <v>18.879577199217472</v>
      </c>
      <c r="F532" s="30">
        <f>_xll.WettedPerimeter($P$2:$P$68,$Q$2:$Q$68,D532)</f>
        <v>31.680119717927667</v>
      </c>
      <c r="G532" s="62">
        <f t="shared" si="57"/>
        <v>0.5959439979178357</v>
      </c>
      <c r="H532" s="62">
        <f t="shared" si="58"/>
        <v>0.70816908982185933</v>
      </c>
      <c r="I532" s="62">
        <f t="shared" si="59"/>
        <v>13.895469708373707</v>
      </c>
      <c r="J532" s="62">
        <f t="shared" si="60"/>
        <v>14.017662035954112</v>
      </c>
      <c r="K532" s="62">
        <f t="shared" si="61"/>
        <v>12.457130560000223</v>
      </c>
      <c r="L532">
        <f t="shared" si="62"/>
        <v>15.479875769335194</v>
      </c>
    </row>
    <row r="533" spans="1:12" x14ac:dyDescent="0.25">
      <c r="A533" s="67" t="s">
        <v>589</v>
      </c>
      <c r="B533">
        <v>1.607065</v>
      </c>
      <c r="C533">
        <v>0</v>
      </c>
      <c r="D533" s="20">
        <f t="shared" si="56"/>
        <v>375.53856399999995</v>
      </c>
      <c r="E533" s="30">
        <f>_xll.ChannelArea($P$2:$P$68,$Q$2:$Q$68,D533)</f>
        <v>18.133891196426308</v>
      </c>
      <c r="F533" s="30">
        <f>_xll.WettedPerimeter($P$2:$P$68,$Q$2:$Q$68,D533)</f>
        <v>31.319362994927708</v>
      </c>
      <c r="G533" s="62">
        <f t="shared" si="57"/>
        <v>0.57899936213144443</v>
      </c>
      <c r="H533" s="62">
        <f t="shared" si="58"/>
        <v>0.69468095105104488</v>
      </c>
      <c r="I533" s="62">
        <f t="shared" si="59"/>
        <v>13.119658942554</v>
      </c>
      <c r="J533" s="62">
        <f t="shared" si="60"/>
        <v>13.259741545204809</v>
      </c>
      <c r="K533" s="62">
        <f t="shared" si="61"/>
        <v>11.334050559999014</v>
      </c>
      <c r="L533">
        <f t="shared" si="62"/>
        <v>14.356725557969185</v>
      </c>
    </row>
    <row r="534" spans="1:12" x14ac:dyDescent="0.25">
      <c r="A534" s="67" t="s">
        <v>590</v>
      </c>
      <c r="B534">
        <v>1.607065</v>
      </c>
      <c r="C534">
        <v>0</v>
      </c>
      <c r="D534" s="20">
        <f t="shared" si="56"/>
        <v>375.53856399999995</v>
      </c>
      <c r="E534" s="30">
        <f>_xll.ChannelArea($P$2:$P$68,$Q$2:$Q$68,D534)</f>
        <v>18.133891196426308</v>
      </c>
      <c r="F534" s="30">
        <f>_xll.WettedPerimeter($P$2:$P$68,$Q$2:$Q$68,D534)</f>
        <v>31.319362994927708</v>
      </c>
      <c r="G534" s="62">
        <f t="shared" si="57"/>
        <v>0.57899936213144443</v>
      </c>
      <c r="H534" s="62">
        <f t="shared" si="58"/>
        <v>0.69468095105104488</v>
      </c>
      <c r="I534" s="62">
        <f t="shared" si="59"/>
        <v>13.119658942554</v>
      </c>
      <c r="J534" s="62">
        <f t="shared" si="60"/>
        <v>13.259741545204809</v>
      </c>
      <c r="K534" s="62">
        <f t="shared" si="61"/>
        <v>11.334050559999014</v>
      </c>
      <c r="L534">
        <f t="shared" si="62"/>
        <v>14.356725557969185</v>
      </c>
    </row>
    <row r="535" spans="1:12" x14ac:dyDescent="0.25">
      <c r="A535" s="67" t="s">
        <v>591</v>
      </c>
      <c r="B535">
        <v>1.511565</v>
      </c>
      <c r="C535">
        <v>0</v>
      </c>
      <c r="D535" s="20">
        <f t="shared" si="56"/>
        <v>375.44306399999999</v>
      </c>
      <c r="E535" s="30">
        <f>_xll.ChannelArea($P$2:$P$68,$Q$2:$Q$68,D535)</f>
        <v>15.236526749999086</v>
      </c>
      <c r="F535" s="30">
        <f>_xll.WettedPerimeter($P$2:$P$68,$Q$2:$Q$68,D535)</f>
        <v>29.889691617767316</v>
      </c>
      <c r="G535" s="62">
        <f t="shared" si="57"/>
        <v>0.50975857980890127</v>
      </c>
      <c r="H535" s="62">
        <f t="shared" si="58"/>
        <v>0.63813078434473269</v>
      </c>
      <c r="I535" s="62">
        <f t="shared" si="59"/>
        <v>9.8670064539403377</v>
      </c>
      <c r="J535" s="62">
        <f t="shared" si="60"/>
        <v>9.9132064386053287</v>
      </c>
      <c r="K535" s="62">
        <f t="shared" si="61"/>
        <v>6.8417305599978135</v>
      </c>
      <c r="L535">
        <f t="shared" si="62"/>
        <v>9.8634105521487072</v>
      </c>
    </row>
    <row r="536" spans="1:12" x14ac:dyDescent="0.25">
      <c r="A536" s="67" t="s">
        <v>592</v>
      </c>
      <c r="B536">
        <v>1.5831900000000001</v>
      </c>
      <c r="C536">
        <v>0</v>
      </c>
      <c r="D536" s="20">
        <f t="shared" si="56"/>
        <v>375.51468899999998</v>
      </c>
      <c r="E536" s="30">
        <f>_xll.ChannelArea($P$2:$P$68,$Q$2:$Q$68,D536)</f>
        <v>17.396855664061025</v>
      </c>
      <c r="F536" s="30">
        <f>_xll.WettedPerimeter($P$2:$P$68,$Q$2:$Q$68,D536)</f>
        <v>30.943692613695337</v>
      </c>
      <c r="G536" s="62">
        <f t="shared" si="57"/>
        <v>0.56221007238035225</v>
      </c>
      <c r="H536" s="62">
        <f t="shared" si="58"/>
        <v>0.68118605399391163</v>
      </c>
      <c r="I536" s="62">
        <f t="shared" si="59"/>
        <v>12.343459453621808</v>
      </c>
      <c r="J536" s="62">
        <f t="shared" si="60"/>
        <v>12.486568800129861</v>
      </c>
      <c r="K536" s="62">
        <f t="shared" si="61"/>
        <v>10.210970559997804</v>
      </c>
      <c r="L536">
        <f t="shared" si="62"/>
        <v>13.233503939642105</v>
      </c>
    </row>
    <row r="537" spans="1:12" x14ac:dyDescent="0.25">
      <c r="A537" s="67" t="s">
        <v>593</v>
      </c>
      <c r="B537">
        <v>1.5354399999999999</v>
      </c>
      <c r="C537">
        <v>0</v>
      </c>
      <c r="D537" s="20">
        <f t="shared" si="56"/>
        <v>375.46693899999997</v>
      </c>
      <c r="E537" s="30">
        <f>_xll.ChannelArea($P$2:$P$68,$Q$2:$Q$68,D537)</f>
        <v>15.948662042967088</v>
      </c>
      <c r="F537" s="30">
        <f>_xll.WettedPerimeter($P$2:$P$68,$Q$2:$Q$68,D537)</f>
        <v>30.222846943438597</v>
      </c>
      <c r="G537" s="62">
        <f t="shared" si="57"/>
        <v>0.52770217421325871</v>
      </c>
      <c r="H537" s="62">
        <f t="shared" si="58"/>
        <v>0.65301915762441842</v>
      </c>
      <c r="I537" s="62">
        <f t="shared" si="59"/>
        <v>10.723355908241299</v>
      </c>
      <c r="J537" s="62">
        <f t="shared" si="60"/>
        <v>10.822196861874897</v>
      </c>
      <c r="K537" s="62">
        <f t="shared" si="61"/>
        <v>7.9648105599990231</v>
      </c>
      <c r="L537">
        <f t="shared" si="62"/>
        <v>10.986846445812262</v>
      </c>
    </row>
    <row r="538" spans="1:12" x14ac:dyDescent="0.25">
      <c r="A538" s="67" t="s">
        <v>594</v>
      </c>
      <c r="B538">
        <v>1.559315</v>
      </c>
      <c r="C538">
        <v>0</v>
      </c>
      <c r="D538" s="20">
        <f t="shared" si="56"/>
        <v>375.490814</v>
      </c>
      <c r="E538" s="30">
        <f>_xll.ChannelArea($P$2:$P$68,$Q$2:$Q$68,D538)</f>
        <v>16.668533227677866</v>
      </c>
      <c r="F538" s="30">
        <f>_xll.WettedPerimeter($P$2:$P$68,$Q$2:$Q$68,D538)</f>
        <v>30.568022232462962</v>
      </c>
      <c r="G538" s="62">
        <f t="shared" si="57"/>
        <v>0.54529315311659365</v>
      </c>
      <c r="H538" s="62">
        <f t="shared" si="58"/>
        <v>0.66745198611811529</v>
      </c>
      <c r="I538" s="62">
        <f t="shared" si="59"/>
        <v>11.553503337541759</v>
      </c>
      <c r="J538" s="62">
        <f t="shared" si="60"/>
        <v>11.683804063470793</v>
      </c>
      <c r="K538" s="62">
        <f t="shared" si="61"/>
        <v>9.0878905600002327</v>
      </c>
      <c r="L538">
        <f t="shared" si="62"/>
        <v>12.110210905288113</v>
      </c>
    </row>
    <row r="539" spans="1:12" x14ac:dyDescent="0.25">
      <c r="A539" s="67" t="s">
        <v>595</v>
      </c>
      <c r="B539">
        <v>1.559315</v>
      </c>
      <c r="C539">
        <v>0</v>
      </c>
      <c r="D539" s="20">
        <f t="shared" si="56"/>
        <v>375.490814</v>
      </c>
      <c r="E539" s="30">
        <f>_xll.ChannelArea($P$2:$P$68,$Q$2:$Q$68,D539)</f>
        <v>16.668533227677866</v>
      </c>
      <c r="F539" s="30">
        <f>_xll.WettedPerimeter($P$2:$P$68,$Q$2:$Q$68,D539)</f>
        <v>30.568022232462962</v>
      </c>
      <c r="G539" s="62">
        <f t="shared" si="57"/>
        <v>0.54529315311659365</v>
      </c>
      <c r="H539" s="62">
        <f t="shared" si="58"/>
        <v>0.66745198611811529</v>
      </c>
      <c r="I539" s="62">
        <f t="shared" si="59"/>
        <v>11.553503337541759</v>
      </c>
      <c r="J539" s="62">
        <f t="shared" si="60"/>
        <v>11.683804063470793</v>
      </c>
      <c r="K539" s="62">
        <f t="shared" si="61"/>
        <v>9.0878905600002327</v>
      </c>
      <c r="L539">
        <f t="shared" si="62"/>
        <v>12.110210905288113</v>
      </c>
    </row>
    <row r="540" spans="1:12" x14ac:dyDescent="0.25">
      <c r="A540" s="67" t="s">
        <v>596</v>
      </c>
      <c r="B540">
        <v>1.48769</v>
      </c>
      <c r="C540">
        <v>0</v>
      </c>
      <c r="D540" s="20">
        <f t="shared" si="56"/>
        <v>375.41918899999996</v>
      </c>
      <c r="E540" s="30">
        <f>_xll.ChannelArea($P$2:$P$68,$Q$2:$Q$68,D540)</f>
        <v>14.532086667966897</v>
      </c>
      <c r="F540" s="30">
        <f>_xll.WettedPerimeter($P$2:$P$68,$Q$2:$Q$68,D540)</f>
        <v>29.556536292095231</v>
      </c>
      <c r="G540" s="62">
        <f t="shared" si="57"/>
        <v>0.49167082787888922</v>
      </c>
      <c r="H540" s="62">
        <f t="shared" si="58"/>
        <v>0.62294488972382922</v>
      </c>
      <c r="I540" s="62">
        <f t="shared" si="59"/>
        <v>8.9935441671352088</v>
      </c>
      <c r="J540" s="62">
        <f t="shared" si="60"/>
        <v>8.9639365254740078</v>
      </c>
      <c r="K540" s="62">
        <f t="shared" si="61"/>
        <v>5.718650559996604</v>
      </c>
      <c r="L540">
        <f t="shared" si="62"/>
        <v>8.739903215187951</v>
      </c>
    </row>
    <row r="541" spans="1:12" x14ac:dyDescent="0.25">
      <c r="A541" s="67" t="s">
        <v>597</v>
      </c>
      <c r="B541">
        <v>1.5354399999999999</v>
      </c>
      <c r="C541">
        <v>0</v>
      </c>
      <c r="D541" s="20">
        <f t="shared" si="56"/>
        <v>375.46693899999997</v>
      </c>
      <c r="E541" s="30">
        <f>_xll.ChannelArea($P$2:$P$68,$Q$2:$Q$68,D541)</f>
        <v>15.948662042967088</v>
      </c>
      <c r="F541" s="30">
        <f>_xll.WettedPerimeter($P$2:$P$68,$Q$2:$Q$68,D541)</f>
        <v>30.222846943438597</v>
      </c>
      <c r="G541" s="62">
        <f t="shared" si="57"/>
        <v>0.52770217421325871</v>
      </c>
      <c r="H541" s="62">
        <f t="shared" si="58"/>
        <v>0.65301915762441842</v>
      </c>
      <c r="I541" s="62">
        <f t="shared" si="59"/>
        <v>10.723355908241299</v>
      </c>
      <c r="J541" s="62">
        <f t="shared" si="60"/>
        <v>10.822196861874897</v>
      </c>
      <c r="K541" s="62">
        <f t="shared" si="61"/>
        <v>7.9648105599990231</v>
      </c>
      <c r="L541">
        <f t="shared" si="62"/>
        <v>10.986846445812262</v>
      </c>
    </row>
    <row r="542" spans="1:12" x14ac:dyDescent="0.25">
      <c r="A542" s="67" t="s">
        <v>598</v>
      </c>
      <c r="B542">
        <v>1.511565</v>
      </c>
      <c r="C542">
        <v>0</v>
      </c>
      <c r="D542" s="20">
        <f t="shared" si="56"/>
        <v>375.44306399999999</v>
      </c>
      <c r="E542" s="30">
        <f>_xll.ChannelArea($P$2:$P$68,$Q$2:$Q$68,D542)</f>
        <v>15.236526749999086</v>
      </c>
      <c r="F542" s="30">
        <f>_xll.WettedPerimeter($P$2:$P$68,$Q$2:$Q$68,D542)</f>
        <v>29.889691617767316</v>
      </c>
      <c r="G542" s="62">
        <f t="shared" si="57"/>
        <v>0.50975857980890127</v>
      </c>
      <c r="H542" s="62">
        <f t="shared" si="58"/>
        <v>0.63813078434473269</v>
      </c>
      <c r="I542" s="62">
        <f t="shared" si="59"/>
        <v>9.8670064539403377</v>
      </c>
      <c r="J542" s="62">
        <f t="shared" si="60"/>
        <v>9.9132064386053287</v>
      </c>
      <c r="K542" s="62">
        <f t="shared" si="61"/>
        <v>6.8417305599978135</v>
      </c>
      <c r="L542">
        <f t="shared" si="62"/>
        <v>9.8634105521487072</v>
      </c>
    </row>
    <row r="543" spans="1:12" x14ac:dyDescent="0.25">
      <c r="A543" s="67" t="s">
        <v>599</v>
      </c>
      <c r="B543">
        <v>1.4638150000000001</v>
      </c>
      <c r="C543">
        <v>0</v>
      </c>
      <c r="D543" s="20">
        <f t="shared" si="56"/>
        <v>375.39531399999998</v>
      </c>
      <c r="E543" s="30">
        <f>_xll.ChannelArea($P$2:$P$68,$Q$2:$Q$68,D543)</f>
        <v>13.835501302082211</v>
      </c>
      <c r="F543" s="30">
        <f>_xll.WettedPerimeter($P$2:$P$68,$Q$2:$Q$68,D543)</f>
        <v>29.187009810701035</v>
      </c>
      <c r="G543" s="62">
        <f t="shared" si="57"/>
        <v>0.47402941897150441</v>
      </c>
      <c r="H543" s="62">
        <f t="shared" si="58"/>
        <v>0.60795326753221623</v>
      </c>
      <c r="I543" s="62">
        <f t="shared" si="59"/>
        <v>8.1312560419180109</v>
      </c>
      <c r="J543" s="62">
        <f t="shared" si="60"/>
        <v>8.0038343098738274</v>
      </c>
      <c r="K543" s="62">
        <f t="shared" si="61"/>
        <v>4.5955705599990324</v>
      </c>
      <c r="L543">
        <f t="shared" si="62"/>
        <v>7.6163244258787017</v>
      </c>
    </row>
    <row r="544" spans="1:12" x14ac:dyDescent="0.25">
      <c r="A544" s="67" t="s">
        <v>600</v>
      </c>
      <c r="B544">
        <v>1.559315</v>
      </c>
      <c r="C544">
        <v>0</v>
      </c>
      <c r="D544" s="20">
        <f t="shared" si="56"/>
        <v>375.490814</v>
      </c>
      <c r="E544" s="30">
        <f>_xll.ChannelArea($P$2:$P$68,$Q$2:$Q$68,D544)</f>
        <v>16.668533227677866</v>
      </c>
      <c r="F544" s="30">
        <f>_xll.WettedPerimeter($P$2:$P$68,$Q$2:$Q$68,D544)</f>
        <v>30.568022232462962</v>
      </c>
      <c r="G544" s="62">
        <f t="shared" si="57"/>
        <v>0.54529315311659365</v>
      </c>
      <c r="H544" s="62">
        <f t="shared" si="58"/>
        <v>0.66745198611811529</v>
      </c>
      <c r="I544" s="62">
        <f t="shared" si="59"/>
        <v>11.553503337541759</v>
      </c>
      <c r="J544" s="62">
        <f t="shared" si="60"/>
        <v>11.683804063470793</v>
      </c>
      <c r="K544" s="62">
        <f t="shared" si="61"/>
        <v>9.0878905600002327</v>
      </c>
      <c r="L544">
        <f t="shared" si="62"/>
        <v>12.110210905288113</v>
      </c>
    </row>
    <row r="545" spans="1:12" x14ac:dyDescent="0.25">
      <c r="A545" s="67" t="s">
        <v>601</v>
      </c>
      <c r="B545">
        <v>1.43994</v>
      </c>
      <c r="C545">
        <v>0</v>
      </c>
      <c r="D545" s="20">
        <f t="shared" si="56"/>
        <v>375.37143899999995</v>
      </c>
      <c r="E545" s="30">
        <f>_xll.ChannelArea($P$2:$P$68,$Q$2:$Q$68,D545)</f>
        <v>13.148509617185464</v>
      </c>
      <c r="F545" s="30">
        <f>_xll.WettedPerimeter($P$2:$P$68,$Q$2:$Q$68,D545)</f>
        <v>28.754613188699423</v>
      </c>
      <c r="G545" s="62">
        <f t="shared" si="57"/>
        <v>0.45726609260571915</v>
      </c>
      <c r="H545" s="62">
        <f t="shared" si="58"/>
        <v>0.59353454246559056</v>
      </c>
      <c r="I545" s="62">
        <f t="shared" si="59"/>
        <v>7.3019198135358359</v>
      </c>
      <c r="J545" s="62">
        <f t="shared" si="60"/>
        <v>7.0578197275088854</v>
      </c>
      <c r="K545" s="62">
        <f t="shared" si="61"/>
        <v>3.4724905599978229</v>
      </c>
      <c r="L545">
        <f t="shared" si="62"/>
        <v>6.4926741750969086</v>
      </c>
    </row>
    <row r="546" spans="1:12" x14ac:dyDescent="0.25">
      <c r="A546" s="67" t="s">
        <v>602</v>
      </c>
      <c r="B546">
        <v>1.4638150000000001</v>
      </c>
      <c r="C546">
        <v>0</v>
      </c>
      <c r="D546" s="20">
        <f t="shared" si="56"/>
        <v>375.39531399999998</v>
      </c>
      <c r="E546" s="30">
        <f>_xll.ChannelArea($P$2:$P$68,$Q$2:$Q$68,D546)</f>
        <v>13.835501302082211</v>
      </c>
      <c r="F546" s="30">
        <f>_xll.WettedPerimeter($P$2:$P$68,$Q$2:$Q$68,D546)</f>
        <v>29.187009810701035</v>
      </c>
      <c r="G546" s="62">
        <f t="shared" si="57"/>
        <v>0.47402941897150441</v>
      </c>
      <c r="H546" s="62">
        <f t="shared" si="58"/>
        <v>0.60795326753221623</v>
      </c>
      <c r="I546" s="62">
        <f t="shared" si="59"/>
        <v>8.1312560419180109</v>
      </c>
      <c r="J546" s="62">
        <f t="shared" si="60"/>
        <v>8.0038343098738274</v>
      </c>
      <c r="K546" s="62">
        <f t="shared" si="61"/>
        <v>4.5955705599990324</v>
      </c>
      <c r="L546">
        <f t="shared" si="62"/>
        <v>7.6163244258787017</v>
      </c>
    </row>
    <row r="547" spans="1:12" x14ac:dyDescent="0.25">
      <c r="A547" s="67" t="s">
        <v>603</v>
      </c>
      <c r="B547">
        <v>1.511565</v>
      </c>
      <c r="C547">
        <v>0</v>
      </c>
      <c r="D547" s="20">
        <f t="shared" si="56"/>
        <v>375.44306399999999</v>
      </c>
      <c r="E547" s="30">
        <f>_xll.ChannelArea($P$2:$P$68,$Q$2:$Q$68,D547)</f>
        <v>15.236526749999086</v>
      </c>
      <c r="F547" s="30">
        <f>_xll.WettedPerimeter($P$2:$P$68,$Q$2:$Q$68,D547)</f>
        <v>29.889691617767316</v>
      </c>
      <c r="G547" s="62">
        <f t="shared" si="57"/>
        <v>0.50975857980890127</v>
      </c>
      <c r="H547" s="62">
        <f t="shared" si="58"/>
        <v>0.63813078434473269</v>
      </c>
      <c r="I547" s="62">
        <f t="shared" si="59"/>
        <v>9.8670064539403377</v>
      </c>
      <c r="J547" s="62">
        <f t="shared" si="60"/>
        <v>9.9132064386053287</v>
      </c>
      <c r="K547" s="62">
        <f t="shared" si="61"/>
        <v>6.8417305599978135</v>
      </c>
      <c r="L547">
        <f t="shared" si="62"/>
        <v>9.8634105521487072</v>
      </c>
    </row>
    <row r="548" spans="1:12" x14ac:dyDescent="0.25">
      <c r="A548" s="67" t="s">
        <v>604</v>
      </c>
      <c r="B548">
        <v>1.511565</v>
      </c>
      <c r="C548">
        <v>0</v>
      </c>
      <c r="D548" s="20">
        <f t="shared" si="56"/>
        <v>375.44306399999999</v>
      </c>
      <c r="E548" s="30">
        <f>_xll.ChannelArea($P$2:$P$68,$Q$2:$Q$68,D548)</f>
        <v>15.236526749999086</v>
      </c>
      <c r="F548" s="30">
        <f>_xll.WettedPerimeter($P$2:$P$68,$Q$2:$Q$68,D548)</f>
        <v>29.889691617767316</v>
      </c>
      <c r="G548" s="62">
        <f t="shared" si="57"/>
        <v>0.50975857980890127</v>
      </c>
      <c r="H548" s="62">
        <f t="shared" si="58"/>
        <v>0.63813078434473269</v>
      </c>
      <c r="I548" s="62">
        <f t="shared" si="59"/>
        <v>9.8670064539403377</v>
      </c>
      <c r="J548" s="62">
        <f t="shared" si="60"/>
        <v>9.9132064386053287</v>
      </c>
      <c r="K548" s="62">
        <f t="shared" si="61"/>
        <v>6.8417305599978135</v>
      </c>
      <c r="L548">
        <f t="shared" si="62"/>
        <v>9.8634105521487072</v>
      </c>
    </row>
    <row r="549" spans="1:12" x14ac:dyDescent="0.25">
      <c r="A549" s="67" t="s">
        <v>605</v>
      </c>
      <c r="B549">
        <v>1.48769</v>
      </c>
      <c r="C549">
        <v>0</v>
      </c>
      <c r="D549" s="20">
        <f t="shared" si="56"/>
        <v>375.41918899999996</v>
      </c>
      <c r="E549" s="30">
        <f>_xll.ChannelArea($P$2:$P$68,$Q$2:$Q$68,D549)</f>
        <v>14.532086667966897</v>
      </c>
      <c r="F549" s="30">
        <f>_xll.WettedPerimeter($P$2:$P$68,$Q$2:$Q$68,D549)</f>
        <v>29.556536292095231</v>
      </c>
      <c r="G549" s="62">
        <f t="shared" si="57"/>
        <v>0.49167082787888922</v>
      </c>
      <c r="H549" s="62">
        <f t="shared" si="58"/>
        <v>0.62294488972382922</v>
      </c>
      <c r="I549" s="62">
        <f t="shared" si="59"/>
        <v>8.9935441671352088</v>
      </c>
      <c r="J549" s="62">
        <f t="shared" si="60"/>
        <v>8.9639365254740078</v>
      </c>
      <c r="K549" s="62">
        <f t="shared" si="61"/>
        <v>5.718650559996604</v>
      </c>
      <c r="L549">
        <f t="shared" si="62"/>
        <v>8.739903215187951</v>
      </c>
    </row>
    <row r="550" spans="1:12" x14ac:dyDescent="0.25">
      <c r="A550" s="67" t="s">
        <v>606</v>
      </c>
      <c r="B550">
        <v>1.511565</v>
      </c>
      <c r="C550">
        <v>0</v>
      </c>
      <c r="D550" s="20">
        <f t="shared" si="56"/>
        <v>375.44306399999999</v>
      </c>
      <c r="E550" s="30">
        <f>_xll.ChannelArea($P$2:$P$68,$Q$2:$Q$68,D550)</f>
        <v>15.236526749999086</v>
      </c>
      <c r="F550" s="30">
        <f>_xll.WettedPerimeter($P$2:$P$68,$Q$2:$Q$68,D550)</f>
        <v>29.889691617767316</v>
      </c>
      <c r="G550" s="62">
        <f t="shared" si="57"/>
        <v>0.50975857980890127</v>
      </c>
      <c r="H550" s="62">
        <f t="shared" si="58"/>
        <v>0.63813078434473269</v>
      </c>
      <c r="I550" s="62">
        <f t="shared" si="59"/>
        <v>9.8670064539403377</v>
      </c>
      <c r="J550" s="62">
        <f t="shared" si="60"/>
        <v>9.9132064386053287</v>
      </c>
      <c r="K550" s="62">
        <f t="shared" si="61"/>
        <v>6.8417305599978135</v>
      </c>
      <c r="L550">
        <f t="shared" si="62"/>
        <v>9.8634105521487072</v>
      </c>
    </row>
    <row r="551" spans="1:12" x14ac:dyDescent="0.25">
      <c r="A551" s="67" t="s">
        <v>607</v>
      </c>
      <c r="B551">
        <v>1.6548149999999999</v>
      </c>
      <c r="C551">
        <v>0</v>
      </c>
      <c r="D551" s="20">
        <f t="shared" si="56"/>
        <v>375.58631399999996</v>
      </c>
      <c r="E551" s="30">
        <f>_xll.ChannelArea($P$2:$P$68,$Q$2:$Q$68,D551)</f>
        <v>19.633172921872923</v>
      </c>
      <c r="F551" s="30">
        <f>_xll.WettedPerimeter($P$2:$P$68,$Q$2:$Q$68,D551)</f>
        <v>32.013275043599172</v>
      </c>
      <c r="G551" s="62">
        <f t="shared" si="57"/>
        <v>0.61328223667007908</v>
      </c>
      <c r="H551" s="62">
        <f t="shared" si="58"/>
        <v>0.72183885788117319</v>
      </c>
      <c r="I551" s="62">
        <f t="shared" si="59"/>
        <v>14.681727427609321</v>
      </c>
      <c r="J551" s="62">
        <f t="shared" si="60"/>
        <v>14.771200477329661</v>
      </c>
      <c r="K551" s="62">
        <f t="shared" si="61"/>
        <v>13.580210559997795</v>
      </c>
      <c r="L551">
        <f t="shared" si="62"/>
        <v>16.602954582849634</v>
      </c>
    </row>
    <row r="552" spans="1:12" x14ac:dyDescent="0.25">
      <c r="A552" s="67" t="s">
        <v>608</v>
      </c>
      <c r="B552">
        <v>1.4638150000000001</v>
      </c>
      <c r="C552">
        <v>0</v>
      </c>
      <c r="D552" s="20">
        <f t="shared" si="56"/>
        <v>375.39531399999998</v>
      </c>
      <c r="E552" s="30">
        <f>_xll.ChannelArea($P$2:$P$68,$Q$2:$Q$68,D552)</f>
        <v>13.835501302082211</v>
      </c>
      <c r="F552" s="30">
        <f>_xll.WettedPerimeter($P$2:$P$68,$Q$2:$Q$68,D552)</f>
        <v>29.187009810701035</v>
      </c>
      <c r="G552" s="62">
        <f t="shared" si="57"/>
        <v>0.47402941897150441</v>
      </c>
      <c r="H552" s="62">
        <f t="shared" si="58"/>
        <v>0.60795326753221623</v>
      </c>
      <c r="I552" s="62">
        <f t="shared" si="59"/>
        <v>8.1312560419180109</v>
      </c>
      <c r="J552" s="62">
        <f t="shared" si="60"/>
        <v>8.0038343098738274</v>
      </c>
      <c r="K552" s="62">
        <f t="shared" si="61"/>
        <v>4.5955705599990324</v>
      </c>
      <c r="L552">
        <f t="shared" si="62"/>
        <v>7.6163244258787017</v>
      </c>
    </row>
    <row r="553" spans="1:12" x14ac:dyDescent="0.25">
      <c r="A553" s="67" t="s">
        <v>609</v>
      </c>
      <c r="B553">
        <v>1.4638150000000001</v>
      </c>
      <c r="C553">
        <v>0</v>
      </c>
      <c r="D553" s="20">
        <f t="shared" si="56"/>
        <v>375.39531399999998</v>
      </c>
      <c r="E553" s="30">
        <f>_xll.ChannelArea($P$2:$P$68,$Q$2:$Q$68,D553)</f>
        <v>13.835501302082211</v>
      </c>
      <c r="F553" s="30">
        <f>_xll.WettedPerimeter($P$2:$P$68,$Q$2:$Q$68,D553)</f>
        <v>29.187009810701035</v>
      </c>
      <c r="G553" s="62">
        <f t="shared" si="57"/>
        <v>0.47402941897150441</v>
      </c>
      <c r="H553" s="62">
        <f t="shared" si="58"/>
        <v>0.60795326753221623</v>
      </c>
      <c r="I553" s="62">
        <f t="shared" si="59"/>
        <v>8.1312560419180109</v>
      </c>
      <c r="J553" s="62">
        <f t="shared" si="60"/>
        <v>8.0038343098738274</v>
      </c>
      <c r="K553" s="62">
        <f t="shared" si="61"/>
        <v>4.5955705599990324</v>
      </c>
      <c r="L553">
        <f t="shared" si="62"/>
        <v>7.6163244258787017</v>
      </c>
    </row>
    <row r="554" spans="1:12" x14ac:dyDescent="0.25">
      <c r="A554" s="67" t="s">
        <v>610</v>
      </c>
      <c r="B554">
        <v>1.4638150000000001</v>
      </c>
      <c r="C554">
        <v>0</v>
      </c>
      <c r="D554" s="20">
        <f t="shared" si="56"/>
        <v>375.39531399999998</v>
      </c>
      <c r="E554" s="30">
        <f>_xll.ChannelArea($P$2:$P$68,$Q$2:$Q$68,D554)</f>
        <v>13.835501302082211</v>
      </c>
      <c r="F554" s="30">
        <f>_xll.WettedPerimeter($P$2:$P$68,$Q$2:$Q$68,D554)</f>
        <v>29.187009810701035</v>
      </c>
      <c r="G554" s="62">
        <f t="shared" si="57"/>
        <v>0.47402941897150441</v>
      </c>
      <c r="H554" s="62">
        <f t="shared" si="58"/>
        <v>0.60795326753221623</v>
      </c>
      <c r="I554" s="62">
        <f t="shared" si="59"/>
        <v>8.1312560419180109</v>
      </c>
      <c r="J554" s="62">
        <f t="shared" si="60"/>
        <v>8.0038343098738274</v>
      </c>
      <c r="K554" s="62">
        <f t="shared" si="61"/>
        <v>4.5955705599990324</v>
      </c>
      <c r="L554">
        <f t="shared" si="62"/>
        <v>7.6163244258787017</v>
      </c>
    </row>
    <row r="555" spans="1:12" x14ac:dyDescent="0.25">
      <c r="A555" s="67" t="s">
        <v>611</v>
      </c>
      <c r="B555">
        <v>1.4638150000000001</v>
      </c>
      <c r="C555">
        <v>0</v>
      </c>
      <c r="D555" s="20">
        <f t="shared" si="56"/>
        <v>375.39531399999998</v>
      </c>
      <c r="E555" s="30">
        <f>_xll.ChannelArea($P$2:$P$68,$Q$2:$Q$68,D555)</f>
        <v>13.835501302082211</v>
      </c>
      <c r="F555" s="30">
        <f>_xll.WettedPerimeter($P$2:$P$68,$Q$2:$Q$68,D555)</f>
        <v>29.187009810701035</v>
      </c>
      <c r="G555" s="62">
        <f t="shared" si="57"/>
        <v>0.47402941897150441</v>
      </c>
      <c r="H555" s="62">
        <f t="shared" si="58"/>
        <v>0.60795326753221623</v>
      </c>
      <c r="I555" s="62">
        <f t="shared" si="59"/>
        <v>8.1312560419180109</v>
      </c>
      <c r="J555" s="62">
        <f t="shared" si="60"/>
        <v>8.0038343098738274</v>
      </c>
      <c r="K555" s="62">
        <f t="shared" si="61"/>
        <v>4.5955705599990324</v>
      </c>
      <c r="L555">
        <f t="shared" si="62"/>
        <v>7.6163244258787017</v>
      </c>
    </row>
    <row r="556" spans="1:12" x14ac:dyDescent="0.25">
      <c r="A556" s="67" t="s">
        <v>612</v>
      </c>
      <c r="B556">
        <v>1.4160649999999999</v>
      </c>
      <c r="C556">
        <v>0</v>
      </c>
      <c r="D556" s="20">
        <f t="shared" si="56"/>
        <v>375.34756399999998</v>
      </c>
      <c r="E556" s="30">
        <f>_xll.ChannelArea($P$2:$P$68,$Q$2:$Q$68,D556)</f>
        <v>12.47158820833201</v>
      </c>
      <c r="F556" s="30">
        <f>_xll.WettedPerimeter($P$2:$P$68,$Q$2:$Q$68,D556)</f>
        <v>28.322216566698835</v>
      </c>
      <c r="G556" s="62">
        <f t="shared" si="57"/>
        <v>0.44034647425851764</v>
      </c>
      <c r="H556" s="62">
        <f t="shared" si="58"/>
        <v>0.57880154574326681</v>
      </c>
      <c r="I556" s="62">
        <f t="shared" si="59"/>
        <v>6.4545073080612205</v>
      </c>
      <c r="J556" s="62">
        <f t="shared" si="60"/>
        <v>6.067144480063984</v>
      </c>
      <c r="K556" s="62">
        <f t="shared" si="61"/>
        <v>2.3494105600002513</v>
      </c>
      <c r="L556">
        <f t="shared" si="62"/>
        <v>5.3689524537767284</v>
      </c>
    </row>
    <row r="557" spans="1:12" x14ac:dyDescent="0.25">
      <c r="A557" s="67" t="s">
        <v>613</v>
      </c>
      <c r="B557">
        <v>1.4638150000000001</v>
      </c>
      <c r="C557">
        <v>0</v>
      </c>
      <c r="D557" s="20">
        <f t="shared" si="56"/>
        <v>375.39531399999998</v>
      </c>
      <c r="E557" s="30">
        <f>_xll.ChannelArea($P$2:$P$68,$Q$2:$Q$68,D557)</f>
        <v>13.835501302082211</v>
      </c>
      <c r="F557" s="30">
        <f>_xll.WettedPerimeter($P$2:$P$68,$Q$2:$Q$68,D557)</f>
        <v>29.187009810701035</v>
      </c>
      <c r="G557" s="62">
        <f t="shared" si="57"/>
        <v>0.47402941897150441</v>
      </c>
      <c r="H557" s="62">
        <f t="shared" si="58"/>
        <v>0.60795326753221623</v>
      </c>
      <c r="I557" s="62">
        <f t="shared" si="59"/>
        <v>8.1312560419180109</v>
      </c>
      <c r="J557" s="62">
        <f t="shared" si="60"/>
        <v>8.0038343098738274</v>
      </c>
      <c r="K557" s="62">
        <f t="shared" si="61"/>
        <v>4.5955705599990324</v>
      </c>
      <c r="L557">
        <f t="shared" si="62"/>
        <v>7.6163244258787017</v>
      </c>
    </row>
    <row r="558" spans="1:12" x14ac:dyDescent="0.25">
      <c r="A558" s="67" t="s">
        <v>614</v>
      </c>
      <c r="B558">
        <v>1.4160649999999999</v>
      </c>
      <c r="C558">
        <v>0</v>
      </c>
      <c r="D558" s="20">
        <f t="shared" si="56"/>
        <v>375.34756399999998</v>
      </c>
      <c r="E558" s="30">
        <f>_xll.ChannelArea($P$2:$P$68,$Q$2:$Q$68,D558)</f>
        <v>12.47158820833201</v>
      </c>
      <c r="F558" s="30">
        <f>_xll.WettedPerimeter($P$2:$P$68,$Q$2:$Q$68,D558)</f>
        <v>28.322216566698835</v>
      </c>
      <c r="G558" s="62">
        <f t="shared" si="57"/>
        <v>0.44034647425851764</v>
      </c>
      <c r="H558" s="62">
        <f t="shared" si="58"/>
        <v>0.57880154574326681</v>
      </c>
      <c r="I558" s="62">
        <f t="shared" si="59"/>
        <v>6.4545073080612205</v>
      </c>
      <c r="J558" s="62">
        <f t="shared" si="60"/>
        <v>6.067144480063984</v>
      </c>
      <c r="K558" s="62">
        <f t="shared" si="61"/>
        <v>2.3494105600002513</v>
      </c>
      <c r="L558">
        <f t="shared" si="62"/>
        <v>5.3689524537767284</v>
      </c>
    </row>
    <row r="559" spans="1:12" x14ac:dyDescent="0.25">
      <c r="A559" s="67" t="s">
        <v>615</v>
      </c>
      <c r="B559">
        <v>1.4638150000000001</v>
      </c>
      <c r="C559">
        <v>0</v>
      </c>
      <c r="D559" s="20">
        <f t="shared" si="56"/>
        <v>375.39531399999998</v>
      </c>
      <c r="E559" s="30">
        <f>_xll.ChannelArea($P$2:$P$68,$Q$2:$Q$68,D559)</f>
        <v>13.835501302082211</v>
      </c>
      <c r="F559" s="30">
        <f>_xll.WettedPerimeter($P$2:$P$68,$Q$2:$Q$68,D559)</f>
        <v>29.187009810701035</v>
      </c>
      <c r="G559" s="62">
        <f t="shared" si="57"/>
        <v>0.47402941897150441</v>
      </c>
      <c r="H559" s="62">
        <f t="shared" si="58"/>
        <v>0.60795326753221623</v>
      </c>
      <c r="I559" s="62">
        <f t="shared" si="59"/>
        <v>8.1312560419180109</v>
      </c>
      <c r="J559" s="62">
        <f t="shared" si="60"/>
        <v>8.0038343098738274</v>
      </c>
      <c r="K559" s="62">
        <f t="shared" si="61"/>
        <v>4.5955705599990324</v>
      </c>
      <c r="L559">
        <f t="shared" si="62"/>
        <v>7.6163244258787017</v>
      </c>
    </row>
    <row r="560" spans="1:12" x14ac:dyDescent="0.25">
      <c r="A560" s="67" t="s">
        <v>616</v>
      </c>
      <c r="B560">
        <v>1.4160649999999999</v>
      </c>
      <c r="C560">
        <v>0</v>
      </c>
      <c r="D560" s="20">
        <f t="shared" si="56"/>
        <v>375.34756399999998</v>
      </c>
      <c r="E560" s="30">
        <f>_xll.ChannelArea($P$2:$P$68,$Q$2:$Q$68,D560)</f>
        <v>12.47158820833201</v>
      </c>
      <c r="F560" s="30">
        <f>_xll.WettedPerimeter($P$2:$P$68,$Q$2:$Q$68,D560)</f>
        <v>28.322216566698835</v>
      </c>
      <c r="G560" s="62">
        <f t="shared" si="57"/>
        <v>0.44034647425851764</v>
      </c>
      <c r="H560" s="62">
        <f t="shared" si="58"/>
        <v>0.57880154574326681</v>
      </c>
      <c r="I560" s="62">
        <f t="shared" si="59"/>
        <v>6.4545073080612205</v>
      </c>
      <c r="J560" s="62">
        <f t="shared" si="60"/>
        <v>6.067144480063984</v>
      </c>
      <c r="K560" s="62">
        <f t="shared" si="61"/>
        <v>2.3494105600002513</v>
      </c>
      <c r="L560">
        <f t="shared" si="62"/>
        <v>5.3689524537767284</v>
      </c>
    </row>
    <row r="561" spans="1:12" x14ac:dyDescent="0.25">
      <c r="A561" s="67" t="s">
        <v>617</v>
      </c>
      <c r="B561">
        <v>1.3683149999999999</v>
      </c>
      <c r="C561">
        <v>0</v>
      </c>
      <c r="D561" s="20">
        <f t="shared" si="56"/>
        <v>375.29981399999997</v>
      </c>
      <c r="E561" s="30">
        <f>_xll.ChannelArea($P$2:$P$68,$Q$2:$Q$68,D561)</f>
        <v>11.147956218748488</v>
      </c>
      <c r="F561" s="30">
        <f>_xll.WettedPerimeter($P$2:$P$68,$Q$2:$Q$68,D561)</f>
        <v>27.457423322696634</v>
      </c>
      <c r="G561" s="62">
        <f t="shared" si="57"/>
        <v>0.40600882638297142</v>
      </c>
      <c r="H561" s="62">
        <f t="shared" si="58"/>
        <v>0.54830682275904385</v>
      </c>
      <c r="I561" s="62">
        <f t="shared" si="59"/>
        <v>4.7005118314546834</v>
      </c>
      <c r="J561" s="62">
        <f t="shared" si="60"/>
        <v>3.9339300617536139</v>
      </c>
      <c r="K561" s="62">
        <f t="shared" si="61"/>
        <v>0.10325055999783217</v>
      </c>
      <c r="L561">
        <f t="shared" si="62"/>
        <v>3.1212945630977629</v>
      </c>
    </row>
    <row r="562" spans="1:12" x14ac:dyDescent="0.25">
      <c r="A562" s="67" t="s">
        <v>618</v>
      </c>
      <c r="B562">
        <v>1.43994</v>
      </c>
      <c r="C562">
        <v>0</v>
      </c>
      <c r="D562" s="20">
        <f t="shared" si="56"/>
        <v>375.37143899999995</v>
      </c>
      <c r="E562" s="30">
        <f>_xll.ChannelArea($P$2:$P$68,$Q$2:$Q$68,D562)</f>
        <v>13.148509617185464</v>
      </c>
      <c r="F562" s="30">
        <f>_xll.WettedPerimeter($P$2:$P$68,$Q$2:$Q$68,D562)</f>
        <v>28.754613188699423</v>
      </c>
      <c r="G562" s="62">
        <f t="shared" si="57"/>
        <v>0.45726609260571915</v>
      </c>
      <c r="H562" s="62">
        <f t="shared" si="58"/>
        <v>0.59353454246559056</v>
      </c>
      <c r="I562" s="62">
        <f t="shared" si="59"/>
        <v>7.3019198135358359</v>
      </c>
      <c r="J562" s="62">
        <f t="shared" si="60"/>
        <v>7.0578197275088854</v>
      </c>
      <c r="K562" s="62">
        <f t="shared" si="61"/>
        <v>3.4724905599978229</v>
      </c>
      <c r="L562">
        <f t="shared" si="62"/>
        <v>6.4926741750969086</v>
      </c>
    </row>
    <row r="563" spans="1:12" x14ac:dyDescent="0.25">
      <c r="A563" s="67" t="s">
        <v>619</v>
      </c>
      <c r="B563">
        <v>1.4160649999999999</v>
      </c>
      <c r="C563">
        <v>0</v>
      </c>
      <c r="D563" s="20">
        <f t="shared" si="56"/>
        <v>375.34756399999998</v>
      </c>
      <c r="E563" s="30">
        <f>_xll.ChannelArea($P$2:$P$68,$Q$2:$Q$68,D563)</f>
        <v>12.47158820833201</v>
      </c>
      <c r="F563" s="30">
        <f>_xll.WettedPerimeter($P$2:$P$68,$Q$2:$Q$68,D563)</f>
        <v>28.322216566698835</v>
      </c>
      <c r="G563" s="62">
        <f t="shared" si="57"/>
        <v>0.44034647425851764</v>
      </c>
      <c r="H563" s="62">
        <f t="shared" si="58"/>
        <v>0.57880154574326681</v>
      </c>
      <c r="I563" s="62">
        <f t="shared" si="59"/>
        <v>6.4545073080612205</v>
      </c>
      <c r="J563" s="62">
        <f t="shared" si="60"/>
        <v>6.067144480063984</v>
      </c>
      <c r="K563" s="62">
        <f t="shared" si="61"/>
        <v>2.3494105600002513</v>
      </c>
      <c r="L563">
        <f t="shared" si="62"/>
        <v>5.3689524537767284</v>
      </c>
    </row>
    <row r="564" spans="1:12" x14ac:dyDescent="0.25">
      <c r="A564" s="67" t="s">
        <v>620</v>
      </c>
      <c r="B564">
        <v>1.43994</v>
      </c>
      <c r="C564">
        <v>0</v>
      </c>
      <c r="D564" s="20">
        <f t="shared" si="56"/>
        <v>375.37143899999995</v>
      </c>
      <c r="E564" s="30">
        <f>_xll.ChannelArea($P$2:$P$68,$Q$2:$Q$68,D564)</f>
        <v>13.148509617185464</v>
      </c>
      <c r="F564" s="30">
        <f>_xll.WettedPerimeter($P$2:$P$68,$Q$2:$Q$68,D564)</f>
        <v>28.754613188699423</v>
      </c>
      <c r="G564" s="62">
        <f t="shared" si="57"/>
        <v>0.45726609260571915</v>
      </c>
      <c r="H564" s="62">
        <f t="shared" si="58"/>
        <v>0.59353454246559056</v>
      </c>
      <c r="I564" s="62">
        <f t="shared" si="59"/>
        <v>7.3019198135358359</v>
      </c>
      <c r="J564" s="62">
        <f t="shared" si="60"/>
        <v>7.0578197275088854</v>
      </c>
      <c r="K564" s="62">
        <f t="shared" si="61"/>
        <v>3.4724905599978229</v>
      </c>
      <c r="L564">
        <f t="shared" si="62"/>
        <v>6.4926741750969086</v>
      </c>
    </row>
    <row r="565" spans="1:12" x14ac:dyDescent="0.25">
      <c r="A565" s="67" t="s">
        <v>621</v>
      </c>
      <c r="B565">
        <v>1.4638150000000001</v>
      </c>
      <c r="C565">
        <v>0</v>
      </c>
      <c r="D565" s="20">
        <f t="shared" si="56"/>
        <v>375.39531399999998</v>
      </c>
      <c r="E565" s="30">
        <f>_xll.ChannelArea($P$2:$P$68,$Q$2:$Q$68,D565)</f>
        <v>13.835501302082211</v>
      </c>
      <c r="F565" s="30">
        <f>_xll.WettedPerimeter($P$2:$P$68,$Q$2:$Q$68,D565)</f>
        <v>29.187009810701035</v>
      </c>
      <c r="G565" s="62">
        <f t="shared" si="57"/>
        <v>0.47402941897150441</v>
      </c>
      <c r="H565" s="62">
        <f t="shared" si="58"/>
        <v>0.60795326753221623</v>
      </c>
      <c r="I565" s="62">
        <f t="shared" si="59"/>
        <v>8.1312560419180109</v>
      </c>
      <c r="J565" s="62">
        <f t="shared" si="60"/>
        <v>8.0038343098738274</v>
      </c>
      <c r="K565" s="62">
        <f t="shared" si="61"/>
        <v>4.5955705599990324</v>
      </c>
      <c r="L565">
        <f t="shared" si="62"/>
        <v>7.6163244258787017</v>
      </c>
    </row>
    <row r="566" spans="1:12" x14ac:dyDescent="0.25">
      <c r="A566" s="67" t="s">
        <v>622</v>
      </c>
      <c r="B566">
        <v>1.48769</v>
      </c>
      <c r="C566">
        <v>0</v>
      </c>
      <c r="D566" s="20">
        <f t="shared" si="56"/>
        <v>375.41918899999996</v>
      </c>
      <c r="E566" s="30">
        <f>_xll.ChannelArea($P$2:$P$68,$Q$2:$Q$68,D566)</f>
        <v>14.532086667966897</v>
      </c>
      <c r="F566" s="30">
        <f>_xll.WettedPerimeter($P$2:$P$68,$Q$2:$Q$68,D566)</f>
        <v>29.556536292095231</v>
      </c>
      <c r="G566" s="62">
        <f t="shared" si="57"/>
        <v>0.49167082787888922</v>
      </c>
      <c r="H566" s="62">
        <f t="shared" si="58"/>
        <v>0.62294488972382922</v>
      </c>
      <c r="I566" s="62">
        <f t="shared" si="59"/>
        <v>8.9935441671352088</v>
      </c>
      <c r="J566" s="62">
        <f t="shared" si="60"/>
        <v>8.9639365254740078</v>
      </c>
      <c r="K566" s="62">
        <f t="shared" si="61"/>
        <v>5.718650559996604</v>
      </c>
      <c r="L566">
        <f t="shared" si="62"/>
        <v>8.739903215187951</v>
      </c>
    </row>
    <row r="567" spans="1:12" x14ac:dyDescent="0.25">
      <c r="A567" s="67" t="s">
        <v>623</v>
      </c>
      <c r="B567">
        <v>1.4160649999999999</v>
      </c>
      <c r="C567">
        <v>0</v>
      </c>
      <c r="D567" s="20">
        <f t="shared" si="56"/>
        <v>375.34756399999998</v>
      </c>
      <c r="E567" s="30">
        <f>_xll.ChannelArea($P$2:$P$68,$Q$2:$Q$68,D567)</f>
        <v>12.47158820833201</v>
      </c>
      <c r="F567" s="30">
        <f>_xll.WettedPerimeter($P$2:$P$68,$Q$2:$Q$68,D567)</f>
        <v>28.322216566698835</v>
      </c>
      <c r="G567" s="62">
        <f t="shared" si="57"/>
        <v>0.44034647425851764</v>
      </c>
      <c r="H567" s="62">
        <f t="shared" si="58"/>
        <v>0.57880154574326681</v>
      </c>
      <c r="I567" s="62">
        <f t="shared" si="59"/>
        <v>6.4545073080612205</v>
      </c>
      <c r="J567" s="62">
        <f t="shared" si="60"/>
        <v>6.067144480063984</v>
      </c>
      <c r="K567" s="62">
        <f t="shared" si="61"/>
        <v>2.3494105600002513</v>
      </c>
      <c r="L567">
        <f t="shared" si="62"/>
        <v>5.3689524537767284</v>
      </c>
    </row>
    <row r="568" spans="1:12" x14ac:dyDescent="0.25">
      <c r="A568" s="67" t="s">
        <v>624</v>
      </c>
      <c r="B568">
        <v>1.4638150000000001</v>
      </c>
      <c r="C568">
        <v>0</v>
      </c>
      <c r="D568" s="20">
        <f t="shared" si="56"/>
        <v>375.39531399999998</v>
      </c>
      <c r="E568" s="30">
        <f>_xll.ChannelArea($P$2:$P$68,$Q$2:$Q$68,D568)</f>
        <v>13.835501302082211</v>
      </c>
      <c r="F568" s="30">
        <f>_xll.WettedPerimeter($P$2:$P$68,$Q$2:$Q$68,D568)</f>
        <v>29.187009810701035</v>
      </c>
      <c r="G568" s="62">
        <f t="shared" si="57"/>
        <v>0.47402941897150441</v>
      </c>
      <c r="H568" s="62">
        <f t="shared" si="58"/>
        <v>0.60795326753221623</v>
      </c>
      <c r="I568" s="62">
        <f t="shared" si="59"/>
        <v>8.1312560419180109</v>
      </c>
      <c r="J568" s="62">
        <f t="shared" si="60"/>
        <v>8.0038343098738274</v>
      </c>
      <c r="K568" s="62">
        <f t="shared" si="61"/>
        <v>4.5955705599990324</v>
      </c>
      <c r="L568">
        <f t="shared" si="62"/>
        <v>7.6163244258787017</v>
      </c>
    </row>
    <row r="569" spans="1:12" x14ac:dyDescent="0.25">
      <c r="A569" s="67" t="s">
        <v>625</v>
      </c>
      <c r="B569">
        <v>1.4638150000000001</v>
      </c>
      <c r="C569">
        <v>0</v>
      </c>
      <c r="D569" s="20">
        <f t="shared" si="56"/>
        <v>375.39531399999998</v>
      </c>
      <c r="E569" s="30">
        <f>_xll.ChannelArea($P$2:$P$68,$Q$2:$Q$68,D569)</f>
        <v>13.835501302082211</v>
      </c>
      <c r="F569" s="30">
        <f>_xll.WettedPerimeter($P$2:$P$68,$Q$2:$Q$68,D569)</f>
        <v>29.187009810701035</v>
      </c>
      <c r="G569" s="62">
        <f t="shared" si="57"/>
        <v>0.47402941897150441</v>
      </c>
      <c r="H569" s="62">
        <f t="shared" si="58"/>
        <v>0.60795326753221623</v>
      </c>
      <c r="I569" s="62">
        <f t="shared" si="59"/>
        <v>8.1312560419180109</v>
      </c>
      <c r="J569" s="62">
        <f t="shared" si="60"/>
        <v>8.0038343098738274</v>
      </c>
      <c r="K569" s="62">
        <f t="shared" si="61"/>
        <v>4.5955705599990324</v>
      </c>
      <c r="L569">
        <f t="shared" si="62"/>
        <v>7.6163244258787017</v>
      </c>
    </row>
    <row r="570" spans="1:12" x14ac:dyDescent="0.25">
      <c r="A570" s="67" t="s">
        <v>626</v>
      </c>
      <c r="B570">
        <v>1.43994</v>
      </c>
      <c r="C570">
        <v>0</v>
      </c>
      <c r="D570" s="20">
        <f t="shared" si="56"/>
        <v>375.37143899999995</v>
      </c>
      <c r="E570" s="30">
        <f>_xll.ChannelArea($P$2:$P$68,$Q$2:$Q$68,D570)</f>
        <v>13.148509617185464</v>
      </c>
      <c r="F570" s="30">
        <f>_xll.WettedPerimeter($P$2:$P$68,$Q$2:$Q$68,D570)</f>
        <v>28.754613188699423</v>
      </c>
      <c r="G570" s="62">
        <f t="shared" si="57"/>
        <v>0.45726609260571915</v>
      </c>
      <c r="H570" s="62">
        <f t="shared" si="58"/>
        <v>0.59353454246559056</v>
      </c>
      <c r="I570" s="62">
        <f t="shared" si="59"/>
        <v>7.3019198135358359</v>
      </c>
      <c r="J570" s="62">
        <f t="shared" si="60"/>
        <v>7.0578197275088854</v>
      </c>
      <c r="K570" s="62">
        <f t="shared" si="61"/>
        <v>3.4724905599978229</v>
      </c>
      <c r="L570">
        <f t="shared" si="62"/>
        <v>6.4926741750969086</v>
      </c>
    </row>
    <row r="571" spans="1:12" x14ac:dyDescent="0.25">
      <c r="A571" s="67" t="s">
        <v>627</v>
      </c>
      <c r="B571">
        <v>1.4638150000000001</v>
      </c>
      <c r="C571">
        <v>0</v>
      </c>
      <c r="D571" s="20">
        <f t="shared" si="56"/>
        <v>375.39531399999998</v>
      </c>
      <c r="E571" s="30">
        <f>_xll.ChannelArea($P$2:$P$68,$Q$2:$Q$68,D571)</f>
        <v>13.835501302082211</v>
      </c>
      <c r="F571" s="30">
        <f>_xll.WettedPerimeter($P$2:$P$68,$Q$2:$Q$68,D571)</f>
        <v>29.187009810701035</v>
      </c>
      <c r="G571" s="62">
        <f t="shared" si="57"/>
        <v>0.47402941897150441</v>
      </c>
      <c r="H571" s="62">
        <f t="shared" si="58"/>
        <v>0.60795326753221623</v>
      </c>
      <c r="I571" s="62">
        <f t="shared" si="59"/>
        <v>8.1312560419180109</v>
      </c>
      <c r="J571" s="62">
        <f t="shared" si="60"/>
        <v>8.0038343098738274</v>
      </c>
      <c r="K571" s="62">
        <f t="shared" si="61"/>
        <v>4.5955705599990324</v>
      </c>
      <c r="L571">
        <f t="shared" si="62"/>
        <v>7.6163244258787017</v>
      </c>
    </row>
    <row r="572" spans="1:12" x14ac:dyDescent="0.25">
      <c r="A572" s="67" t="s">
        <v>628</v>
      </c>
      <c r="B572">
        <v>1.4160649999999999</v>
      </c>
      <c r="C572">
        <v>0</v>
      </c>
      <c r="D572" s="20">
        <f t="shared" si="56"/>
        <v>375.34756399999998</v>
      </c>
      <c r="E572" s="30">
        <f>_xll.ChannelArea($P$2:$P$68,$Q$2:$Q$68,D572)</f>
        <v>12.47158820833201</v>
      </c>
      <c r="F572" s="30">
        <f>_xll.WettedPerimeter($P$2:$P$68,$Q$2:$Q$68,D572)</f>
        <v>28.322216566698835</v>
      </c>
      <c r="G572" s="62">
        <f t="shared" si="57"/>
        <v>0.44034647425851764</v>
      </c>
      <c r="H572" s="62">
        <f t="shared" si="58"/>
        <v>0.57880154574326681</v>
      </c>
      <c r="I572" s="62">
        <f t="shared" si="59"/>
        <v>6.4545073080612205</v>
      </c>
      <c r="J572" s="62">
        <f t="shared" si="60"/>
        <v>6.067144480063984</v>
      </c>
      <c r="K572" s="62">
        <f t="shared" si="61"/>
        <v>2.3494105600002513</v>
      </c>
      <c r="L572">
        <f t="shared" si="62"/>
        <v>5.3689524537767284</v>
      </c>
    </row>
    <row r="573" spans="1:12" x14ac:dyDescent="0.25">
      <c r="A573" s="67" t="s">
        <v>629</v>
      </c>
      <c r="B573">
        <v>1.48769</v>
      </c>
      <c r="C573">
        <v>0</v>
      </c>
      <c r="D573" s="20">
        <f t="shared" si="56"/>
        <v>375.41918899999996</v>
      </c>
      <c r="E573" s="30">
        <f>_xll.ChannelArea($P$2:$P$68,$Q$2:$Q$68,D573)</f>
        <v>14.532086667966897</v>
      </c>
      <c r="F573" s="30">
        <f>_xll.WettedPerimeter($P$2:$P$68,$Q$2:$Q$68,D573)</f>
        <v>29.556536292095231</v>
      </c>
      <c r="G573" s="62">
        <f t="shared" si="57"/>
        <v>0.49167082787888922</v>
      </c>
      <c r="H573" s="62">
        <f t="shared" si="58"/>
        <v>0.62294488972382922</v>
      </c>
      <c r="I573" s="62">
        <f t="shared" si="59"/>
        <v>8.9935441671352088</v>
      </c>
      <c r="J573" s="62">
        <f t="shared" si="60"/>
        <v>8.9639365254740078</v>
      </c>
      <c r="K573" s="62">
        <f t="shared" si="61"/>
        <v>5.718650559996604</v>
      </c>
      <c r="L573">
        <f t="shared" si="62"/>
        <v>8.739903215187951</v>
      </c>
    </row>
    <row r="574" spans="1:12" x14ac:dyDescent="0.25">
      <c r="A574" s="67" t="s">
        <v>630</v>
      </c>
      <c r="B574">
        <v>1.4638150000000001</v>
      </c>
      <c r="C574">
        <v>0</v>
      </c>
      <c r="D574" s="20">
        <f t="shared" si="56"/>
        <v>375.39531399999998</v>
      </c>
      <c r="E574" s="30">
        <f>_xll.ChannelArea($P$2:$P$68,$Q$2:$Q$68,D574)</f>
        <v>13.835501302082211</v>
      </c>
      <c r="F574" s="30">
        <f>_xll.WettedPerimeter($P$2:$P$68,$Q$2:$Q$68,D574)</f>
        <v>29.187009810701035</v>
      </c>
      <c r="G574" s="62">
        <f t="shared" si="57"/>
        <v>0.47402941897150441</v>
      </c>
      <c r="H574" s="62">
        <f t="shared" si="58"/>
        <v>0.60795326753221623</v>
      </c>
      <c r="I574" s="62">
        <f t="shared" si="59"/>
        <v>8.1312560419180109</v>
      </c>
      <c r="J574" s="62">
        <f t="shared" si="60"/>
        <v>8.0038343098738274</v>
      </c>
      <c r="K574" s="62">
        <f t="shared" si="61"/>
        <v>4.5955705599990324</v>
      </c>
      <c r="L574">
        <f t="shared" si="62"/>
        <v>7.6163244258787017</v>
      </c>
    </row>
    <row r="575" spans="1:12" x14ac:dyDescent="0.25">
      <c r="A575" s="67" t="s">
        <v>631</v>
      </c>
      <c r="B575">
        <v>1.72644</v>
      </c>
      <c r="C575">
        <v>0</v>
      </c>
      <c r="D575" s="20">
        <f t="shared" si="56"/>
        <v>375.657939</v>
      </c>
      <c r="E575" s="30">
        <f>_xll.ChannelArea($P$2:$P$68,$Q$2:$Q$68,D575)</f>
        <v>22.192138897258506</v>
      </c>
      <c r="F575" s="30">
        <f>_xll.WettedPerimeter($P$2:$P$68,$Q$2:$Q$68,D575)</f>
        <v>43.527028291624639</v>
      </c>
      <c r="G575" s="62">
        <f t="shared" si="57"/>
        <v>0.50984732402530364</v>
      </c>
      <c r="H575" s="62">
        <f t="shared" si="58"/>
        <v>0.63820484394294397</v>
      </c>
      <c r="I575" s="62">
        <f t="shared" si="59"/>
        <v>9.8712662139102498</v>
      </c>
      <c r="J575" s="62">
        <f t="shared" si="60"/>
        <v>9.9177803310563171</v>
      </c>
      <c r="K575" s="62">
        <f t="shared" si="61"/>
        <v>16.949450560001424</v>
      </c>
      <c r="L575">
        <f t="shared" si="62"/>
        <v>19.971762726898305</v>
      </c>
    </row>
    <row r="576" spans="1:12" x14ac:dyDescent="0.25">
      <c r="A576" s="67" t="s">
        <v>632</v>
      </c>
      <c r="B576">
        <v>1.4160649999999999</v>
      </c>
      <c r="C576">
        <v>0</v>
      </c>
      <c r="D576" s="20">
        <f t="shared" si="56"/>
        <v>375.34756399999998</v>
      </c>
      <c r="E576" s="30">
        <f>_xll.ChannelArea($P$2:$P$68,$Q$2:$Q$68,D576)</f>
        <v>12.47158820833201</v>
      </c>
      <c r="F576" s="30">
        <f>_xll.WettedPerimeter($P$2:$P$68,$Q$2:$Q$68,D576)</f>
        <v>28.322216566698835</v>
      </c>
      <c r="G576" s="62">
        <f t="shared" si="57"/>
        <v>0.44034647425851764</v>
      </c>
      <c r="H576" s="62">
        <f t="shared" si="58"/>
        <v>0.57880154574326681</v>
      </c>
      <c r="I576" s="62">
        <f t="shared" si="59"/>
        <v>6.4545073080612205</v>
      </c>
      <c r="J576" s="62">
        <f t="shared" si="60"/>
        <v>6.067144480063984</v>
      </c>
      <c r="K576" s="62">
        <f t="shared" si="61"/>
        <v>2.3494105600002513</v>
      </c>
      <c r="L576">
        <f t="shared" si="62"/>
        <v>5.3689524537767284</v>
      </c>
    </row>
    <row r="577" spans="1:12" x14ac:dyDescent="0.25">
      <c r="A577" s="67" t="s">
        <v>633</v>
      </c>
      <c r="B577">
        <v>1.4638150000000001</v>
      </c>
      <c r="C577">
        <v>0</v>
      </c>
      <c r="D577" s="20">
        <f t="shared" si="56"/>
        <v>375.39531399999998</v>
      </c>
      <c r="E577" s="30">
        <f>_xll.ChannelArea($P$2:$P$68,$Q$2:$Q$68,D577)</f>
        <v>13.835501302082211</v>
      </c>
      <c r="F577" s="30">
        <f>_xll.WettedPerimeter($P$2:$P$68,$Q$2:$Q$68,D577)</f>
        <v>29.187009810701035</v>
      </c>
      <c r="G577" s="62">
        <f t="shared" si="57"/>
        <v>0.47402941897150441</v>
      </c>
      <c r="H577" s="62">
        <f t="shared" si="58"/>
        <v>0.60795326753221623</v>
      </c>
      <c r="I577" s="62">
        <f t="shared" si="59"/>
        <v>8.1312560419180109</v>
      </c>
      <c r="J577" s="62">
        <f t="shared" si="60"/>
        <v>8.0038343098738274</v>
      </c>
      <c r="K577" s="62">
        <f t="shared" si="61"/>
        <v>4.5955705599990324</v>
      </c>
      <c r="L577">
        <f t="shared" si="62"/>
        <v>7.6163244258787017</v>
      </c>
    </row>
    <row r="578" spans="1:12" x14ac:dyDescent="0.25">
      <c r="A578" s="67" t="s">
        <v>634</v>
      </c>
      <c r="B578">
        <v>1.4160649999999999</v>
      </c>
      <c r="C578">
        <v>0</v>
      </c>
      <c r="D578" s="20">
        <f t="shared" si="56"/>
        <v>375.34756399999998</v>
      </c>
      <c r="E578" s="30">
        <f>_xll.ChannelArea($P$2:$P$68,$Q$2:$Q$68,D578)</f>
        <v>12.47158820833201</v>
      </c>
      <c r="F578" s="30">
        <f>_xll.WettedPerimeter($P$2:$P$68,$Q$2:$Q$68,D578)</f>
        <v>28.322216566698835</v>
      </c>
      <c r="G578" s="62">
        <f t="shared" si="57"/>
        <v>0.44034647425851764</v>
      </c>
      <c r="H578" s="62">
        <f t="shared" si="58"/>
        <v>0.57880154574326681</v>
      </c>
      <c r="I578" s="62">
        <f t="shared" si="59"/>
        <v>6.4545073080612205</v>
      </c>
      <c r="J578" s="62">
        <f t="shared" si="60"/>
        <v>6.067144480063984</v>
      </c>
      <c r="K578" s="62">
        <f t="shared" si="61"/>
        <v>2.3494105600002513</v>
      </c>
      <c r="L578">
        <f t="shared" si="62"/>
        <v>5.3689524537767284</v>
      </c>
    </row>
    <row r="579" spans="1:12" x14ac:dyDescent="0.25">
      <c r="A579" s="67" t="s">
        <v>635</v>
      </c>
      <c r="B579">
        <v>1.39219</v>
      </c>
      <c r="C579">
        <v>0</v>
      </c>
      <c r="D579" s="20">
        <f t="shared" ref="D579:D642" si="63">373.931499+B579</f>
        <v>375.323689</v>
      </c>
      <c r="E579" s="30">
        <f>_xll.ChannelArea($P$2:$P$68,$Q$2:$Q$68,D579)</f>
        <v>11.804737075520201</v>
      </c>
      <c r="F579" s="30">
        <f>_xll.WettedPerimeter($P$2:$P$68,$Q$2:$Q$68,D579)</f>
        <v>27.88981994469825</v>
      </c>
      <c r="G579" s="62">
        <f t="shared" ref="G579:G642" si="64">E579/F579</f>
        <v>0.42326329459736212</v>
      </c>
      <c r="H579" s="62">
        <f t="shared" ref="H579:H642" si="65">G579^(2/3)</f>
        <v>0.56373336380617478</v>
      </c>
      <c r="I579" s="62">
        <f t="shared" ref="I579:I642" si="66" xml:space="preserve"> (57.518*H579)- 26.837</f>
        <v>5.5878156194035604</v>
      </c>
      <c r="J579" s="62">
        <f t="shared" ref="J579:J642" si="67">(39.413*LN(H579)) + 27.618</f>
        <v>5.0274971392528442</v>
      </c>
      <c r="K579" s="62">
        <f t="shared" ref="K579:K642" si="68">(47.04*D579)-17654</f>
        <v>1.2263305599990417</v>
      </c>
      <c r="L579">
        <f t="shared" ref="L579:L642" si="69">(17667*LN(D579)) - 104722</f>
        <v>4.2451592527941102</v>
      </c>
    </row>
    <row r="580" spans="1:12" x14ac:dyDescent="0.25">
      <c r="A580" s="67" t="s">
        <v>636</v>
      </c>
      <c r="B580">
        <v>1.4160649999999999</v>
      </c>
      <c r="C580">
        <v>0</v>
      </c>
      <c r="D580" s="20">
        <f t="shared" si="63"/>
        <v>375.34756399999998</v>
      </c>
      <c r="E580" s="30">
        <f>_xll.ChannelArea($P$2:$P$68,$Q$2:$Q$68,D580)</f>
        <v>12.47158820833201</v>
      </c>
      <c r="F580" s="30">
        <f>_xll.WettedPerimeter($P$2:$P$68,$Q$2:$Q$68,D580)</f>
        <v>28.322216566698835</v>
      </c>
      <c r="G580" s="62">
        <f t="shared" si="64"/>
        <v>0.44034647425851764</v>
      </c>
      <c r="H580" s="62">
        <f t="shared" si="65"/>
        <v>0.57880154574326681</v>
      </c>
      <c r="I580" s="62">
        <f t="shared" si="66"/>
        <v>6.4545073080612205</v>
      </c>
      <c r="J580" s="62">
        <f t="shared" si="67"/>
        <v>6.067144480063984</v>
      </c>
      <c r="K580" s="62">
        <f t="shared" si="68"/>
        <v>2.3494105600002513</v>
      </c>
      <c r="L580">
        <f t="shared" si="69"/>
        <v>5.3689524537767284</v>
      </c>
    </row>
    <row r="581" spans="1:12" x14ac:dyDescent="0.25">
      <c r="A581" s="67" t="s">
        <v>637</v>
      </c>
      <c r="B581">
        <v>1.4638150000000001</v>
      </c>
      <c r="C581">
        <v>0</v>
      </c>
      <c r="D581" s="20">
        <f t="shared" si="63"/>
        <v>375.39531399999998</v>
      </c>
      <c r="E581" s="30">
        <f>_xll.ChannelArea($P$2:$P$68,$Q$2:$Q$68,D581)</f>
        <v>13.835501302082211</v>
      </c>
      <c r="F581" s="30">
        <f>_xll.WettedPerimeter($P$2:$P$68,$Q$2:$Q$68,D581)</f>
        <v>29.187009810701035</v>
      </c>
      <c r="G581" s="62">
        <f t="shared" si="64"/>
        <v>0.47402941897150441</v>
      </c>
      <c r="H581" s="62">
        <f t="shared" si="65"/>
        <v>0.60795326753221623</v>
      </c>
      <c r="I581" s="62">
        <f t="shared" si="66"/>
        <v>8.1312560419180109</v>
      </c>
      <c r="J581" s="62">
        <f t="shared" si="67"/>
        <v>8.0038343098738274</v>
      </c>
      <c r="K581" s="62">
        <f t="shared" si="68"/>
        <v>4.5955705599990324</v>
      </c>
      <c r="L581">
        <f t="shared" si="69"/>
        <v>7.6163244258787017</v>
      </c>
    </row>
    <row r="582" spans="1:12" x14ac:dyDescent="0.25">
      <c r="A582" s="67" t="s">
        <v>638</v>
      </c>
      <c r="B582">
        <v>1.4160649999999999</v>
      </c>
      <c r="C582">
        <v>0</v>
      </c>
      <c r="D582" s="20">
        <f t="shared" si="63"/>
        <v>375.34756399999998</v>
      </c>
      <c r="E582" s="30">
        <f>_xll.ChannelArea($P$2:$P$68,$Q$2:$Q$68,D582)</f>
        <v>12.47158820833201</v>
      </c>
      <c r="F582" s="30">
        <f>_xll.WettedPerimeter($P$2:$P$68,$Q$2:$Q$68,D582)</f>
        <v>28.322216566698835</v>
      </c>
      <c r="G582" s="62">
        <f t="shared" si="64"/>
        <v>0.44034647425851764</v>
      </c>
      <c r="H582" s="62">
        <f t="shared" si="65"/>
        <v>0.57880154574326681</v>
      </c>
      <c r="I582" s="62">
        <f t="shared" si="66"/>
        <v>6.4545073080612205</v>
      </c>
      <c r="J582" s="62">
        <f t="shared" si="67"/>
        <v>6.067144480063984</v>
      </c>
      <c r="K582" s="62">
        <f t="shared" si="68"/>
        <v>2.3494105600002513</v>
      </c>
      <c r="L582">
        <f t="shared" si="69"/>
        <v>5.3689524537767284</v>
      </c>
    </row>
    <row r="583" spans="1:12" x14ac:dyDescent="0.25">
      <c r="A583" s="67" t="s">
        <v>639</v>
      </c>
      <c r="B583">
        <v>1.43994</v>
      </c>
      <c r="C583">
        <v>0</v>
      </c>
      <c r="D583" s="20">
        <f t="shared" si="63"/>
        <v>375.37143899999995</v>
      </c>
      <c r="E583" s="30">
        <f>_xll.ChannelArea($P$2:$P$68,$Q$2:$Q$68,D583)</f>
        <v>13.148509617185464</v>
      </c>
      <c r="F583" s="30">
        <f>_xll.WettedPerimeter($P$2:$P$68,$Q$2:$Q$68,D583)</f>
        <v>28.754613188699423</v>
      </c>
      <c r="G583" s="62">
        <f t="shared" si="64"/>
        <v>0.45726609260571915</v>
      </c>
      <c r="H583" s="62">
        <f t="shared" si="65"/>
        <v>0.59353454246559056</v>
      </c>
      <c r="I583" s="62">
        <f t="shared" si="66"/>
        <v>7.3019198135358359</v>
      </c>
      <c r="J583" s="62">
        <f t="shared" si="67"/>
        <v>7.0578197275088854</v>
      </c>
      <c r="K583" s="62">
        <f t="shared" si="68"/>
        <v>3.4724905599978229</v>
      </c>
      <c r="L583">
        <f t="shared" si="69"/>
        <v>6.4926741750969086</v>
      </c>
    </row>
    <row r="584" spans="1:12" x14ac:dyDescent="0.25">
      <c r="A584" s="67" t="s">
        <v>640</v>
      </c>
      <c r="B584">
        <v>1.3683149999999999</v>
      </c>
      <c r="C584">
        <v>0</v>
      </c>
      <c r="D584" s="20">
        <f t="shared" si="63"/>
        <v>375.29981399999997</v>
      </c>
      <c r="E584" s="30">
        <f>_xll.ChannelArea($P$2:$P$68,$Q$2:$Q$68,D584)</f>
        <v>11.147956218748488</v>
      </c>
      <c r="F584" s="30">
        <f>_xll.WettedPerimeter($P$2:$P$68,$Q$2:$Q$68,D584)</f>
        <v>27.457423322696634</v>
      </c>
      <c r="G584" s="62">
        <f t="shared" si="64"/>
        <v>0.40600882638297142</v>
      </c>
      <c r="H584" s="62">
        <f t="shared" si="65"/>
        <v>0.54830682275904385</v>
      </c>
      <c r="I584" s="62">
        <f t="shared" si="66"/>
        <v>4.7005118314546834</v>
      </c>
      <c r="J584" s="62">
        <f t="shared" si="67"/>
        <v>3.9339300617536139</v>
      </c>
      <c r="K584" s="62">
        <f t="shared" si="68"/>
        <v>0.10325055999783217</v>
      </c>
      <c r="L584">
        <f t="shared" si="69"/>
        <v>3.1212945630977629</v>
      </c>
    </row>
    <row r="585" spans="1:12" x14ac:dyDescent="0.25">
      <c r="A585" s="67" t="s">
        <v>641</v>
      </c>
      <c r="B585">
        <v>1.3683149999999999</v>
      </c>
      <c r="C585">
        <v>0</v>
      </c>
      <c r="D585" s="20">
        <f t="shared" si="63"/>
        <v>375.29981399999997</v>
      </c>
      <c r="E585" s="30">
        <f>_xll.ChannelArea($P$2:$P$68,$Q$2:$Q$68,D585)</f>
        <v>11.147956218748488</v>
      </c>
      <c r="F585" s="30">
        <f>_xll.WettedPerimeter($P$2:$P$68,$Q$2:$Q$68,D585)</f>
        <v>27.457423322696634</v>
      </c>
      <c r="G585" s="62">
        <f t="shared" si="64"/>
        <v>0.40600882638297142</v>
      </c>
      <c r="H585" s="62">
        <f t="shared" si="65"/>
        <v>0.54830682275904385</v>
      </c>
      <c r="I585" s="62">
        <f t="shared" si="66"/>
        <v>4.7005118314546834</v>
      </c>
      <c r="J585" s="62">
        <f t="shared" si="67"/>
        <v>3.9339300617536139</v>
      </c>
      <c r="K585" s="62">
        <f t="shared" si="68"/>
        <v>0.10325055999783217</v>
      </c>
      <c r="L585">
        <f t="shared" si="69"/>
        <v>3.1212945630977629</v>
      </c>
    </row>
    <row r="586" spans="1:12" x14ac:dyDescent="0.25">
      <c r="A586" s="67" t="s">
        <v>642</v>
      </c>
      <c r="B586">
        <v>1.4638150000000001</v>
      </c>
      <c r="C586">
        <v>0</v>
      </c>
      <c r="D586" s="20">
        <f t="shared" si="63"/>
        <v>375.39531399999998</v>
      </c>
      <c r="E586" s="30">
        <f>_xll.ChannelArea($P$2:$P$68,$Q$2:$Q$68,D586)</f>
        <v>13.835501302082211</v>
      </c>
      <c r="F586" s="30">
        <f>_xll.WettedPerimeter($P$2:$P$68,$Q$2:$Q$68,D586)</f>
        <v>29.187009810701035</v>
      </c>
      <c r="G586" s="62">
        <f t="shared" si="64"/>
        <v>0.47402941897150441</v>
      </c>
      <c r="H586" s="62">
        <f t="shared" si="65"/>
        <v>0.60795326753221623</v>
      </c>
      <c r="I586" s="62">
        <f t="shared" si="66"/>
        <v>8.1312560419180109</v>
      </c>
      <c r="J586" s="62">
        <f t="shared" si="67"/>
        <v>8.0038343098738274</v>
      </c>
      <c r="K586" s="62">
        <f t="shared" si="68"/>
        <v>4.5955705599990324</v>
      </c>
      <c r="L586">
        <f t="shared" si="69"/>
        <v>7.6163244258787017</v>
      </c>
    </row>
    <row r="587" spans="1:12" x14ac:dyDescent="0.25">
      <c r="A587" s="67" t="s">
        <v>643</v>
      </c>
      <c r="B587">
        <v>1.3683149999999999</v>
      </c>
      <c r="C587">
        <v>0</v>
      </c>
      <c r="D587" s="20">
        <f t="shared" si="63"/>
        <v>375.29981399999997</v>
      </c>
      <c r="E587" s="30">
        <f>_xll.ChannelArea($P$2:$P$68,$Q$2:$Q$68,D587)</f>
        <v>11.147956218748488</v>
      </c>
      <c r="F587" s="30">
        <f>_xll.WettedPerimeter($P$2:$P$68,$Q$2:$Q$68,D587)</f>
        <v>27.457423322696634</v>
      </c>
      <c r="G587" s="62">
        <f t="shared" si="64"/>
        <v>0.40600882638297142</v>
      </c>
      <c r="H587" s="62">
        <f t="shared" si="65"/>
        <v>0.54830682275904385</v>
      </c>
      <c r="I587" s="62">
        <f t="shared" si="66"/>
        <v>4.7005118314546834</v>
      </c>
      <c r="J587" s="62">
        <f t="shared" si="67"/>
        <v>3.9339300617536139</v>
      </c>
      <c r="K587" s="62">
        <f t="shared" si="68"/>
        <v>0.10325055999783217</v>
      </c>
      <c r="L587">
        <f t="shared" si="69"/>
        <v>3.1212945630977629</v>
      </c>
    </row>
    <row r="588" spans="1:12" x14ac:dyDescent="0.25">
      <c r="A588" s="67" t="s">
        <v>644</v>
      </c>
      <c r="B588">
        <v>1.43994</v>
      </c>
      <c r="C588">
        <v>0</v>
      </c>
      <c r="D588" s="20">
        <f t="shared" si="63"/>
        <v>375.37143899999995</v>
      </c>
      <c r="E588" s="30">
        <f>_xll.ChannelArea($P$2:$P$68,$Q$2:$Q$68,D588)</f>
        <v>13.148509617185464</v>
      </c>
      <c r="F588" s="30">
        <f>_xll.WettedPerimeter($P$2:$P$68,$Q$2:$Q$68,D588)</f>
        <v>28.754613188699423</v>
      </c>
      <c r="G588" s="62">
        <f t="shared" si="64"/>
        <v>0.45726609260571915</v>
      </c>
      <c r="H588" s="62">
        <f t="shared" si="65"/>
        <v>0.59353454246559056</v>
      </c>
      <c r="I588" s="62">
        <f t="shared" si="66"/>
        <v>7.3019198135358359</v>
      </c>
      <c r="J588" s="62">
        <f t="shared" si="67"/>
        <v>7.0578197275088854</v>
      </c>
      <c r="K588" s="62">
        <f t="shared" si="68"/>
        <v>3.4724905599978229</v>
      </c>
      <c r="L588">
        <f t="shared" si="69"/>
        <v>6.4926741750969086</v>
      </c>
    </row>
    <row r="589" spans="1:12" x14ac:dyDescent="0.25">
      <c r="A589" s="67" t="s">
        <v>645</v>
      </c>
      <c r="B589">
        <v>1.48769</v>
      </c>
      <c r="C589">
        <v>6</v>
      </c>
      <c r="D589" s="20">
        <f t="shared" si="63"/>
        <v>375.41918899999996</v>
      </c>
      <c r="E589" s="30">
        <f>_xll.ChannelArea($P$2:$P$68,$Q$2:$Q$68,D589)</f>
        <v>14.532086667966897</v>
      </c>
      <c r="F589" s="30">
        <f>_xll.WettedPerimeter($P$2:$P$68,$Q$2:$Q$68,D589)</f>
        <v>29.556536292095231</v>
      </c>
      <c r="G589" s="62">
        <f t="shared" si="64"/>
        <v>0.49167082787888922</v>
      </c>
      <c r="H589" s="62">
        <f t="shared" si="65"/>
        <v>0.62294488972382922</v>
      </c>
      <c r="I589" s="62">
        <f t="shared" si="66"/>
        <v>8.9935441671352088</v>
      </c>
      <c r="J589" s="62">
        <f t="shared" si="67"/>
        <v>8.9639365254740078</v>
      </c>
      <c r="K589" s="62">
        <f t="shared" si="68"/>
        <v>5.718650559996604</v>
      </c>
      <c r="L589">
        <f t="shared" si="69"/>
        <v>8.739903215187951</v>
      </c>
    </row>
    <row r="590" spans="1:12" x14ac:dyDescent="0.25">
      <c r="A590" s="67" t="s">
        <v>646</v>
      </c>
      <c r="B590">
        <v>1.4160649999999999</v>
      </c>
      <c r="C590">
        <v>0.2000000000000455</v>
      </c>
      <c r="D590" s="20">
        <f t="shared" si="63"/>
        <v>375.34756399999998</v>
      </c>
      <c r="E590" s="30">
        <f>_xll.ChannelArea($P$2:$P$68,$Q$2:$Q$68,D590)</f>
        <v>12.47158820833201</v>
      </c>
      <c r="F590" s="30">
        <f>_xll.WettedPerimeter($P$2:$P$68,$Q$2:$Q$68,D590)</f>
        <v>28.322216566698835</v>
      </c>
      <c r="G590" s="62">
        <f t="shared" si="64"/>
        <v>0.44034647425851764</v>
      </c>
      <c r="H590" s="62">
        <f t="shared" si="65"/>
        <v>0.57880154574326681</v>
      </c>
      <c r="I590" s="62">
        <f t="shared" si="66"/>
        <v>6.4545073080612205</v>
      </c>
      <c r="J590" s="62">
        <f t="shared" si="67"/>
        <v>6.067144480063984</v>
      </c>
      <c r="K590" s="62">
        <f t="shared" si="68"/>
        <v>2.3494105600002513</v>
      </c>
      <c r="L590">
        <f t="shared" si="69"/>
        <v>5.3689524537767284</v>
      </c>
    </row>
    <row r="591" spans="1:12" x14ac:dyDescent="0.25">
      <c r="A591" s="67" t="s">
        <v>647</v>
      </c>
      <c r="B591">
        <v>1.4638150000000001</v>
      </c>
      <c r="C591">
        <v>0</v>
      </c>
      <c r="D591" s="20">
        <f t="shared" si="63"/>
        <v>375.39531399999998</v>
      </c>
      <c r="E591" s="30">
        <f>_xll.ChannelArea($P$2:$P$68,$Q$2:$Q$68,D591)</f>
        <v>13.835501302082211</v>
      </c>
      <c r="F591" s="30">
        <f>_xll.WettedPerimeter($P$2:$P$68,$Q$2:$Q$68,D591)</f>
        <v>29.187009810701035</v>
      </c>
      <c r="G591" s="62">
        <f t="shared" si="64"/>
        <v>0.47402941897150441</v>
      </c>
      <c r="H591" s="62">
        <f t="shared" si="65"/>
        <v>0.60795326753221623</v>
      </c>
      <c r="I591" s="62">
        <f t="shared" si="66"/>
        <v>8.1312560419180109</v>
      </c>
      <c r="J591" s="62">
        <f t="shared" si="67"/>
        <v>8.0038343098738274</v>
      </c>
      <c r="K591" s="62">
        <f t="shared" si="68"/>
        <v>4.5955705599990324</v>
      </c>
      <c r="L591">
        <f t="shared" si="69"/>
        <v>7.6163244258787017</v>
      </c>
    </row>
    <row r="592" spans="1:12" x14ac:dyDescent="0.25">
      <c r="A592" s="67" t="s">
        <v>648</v>
      </c>
      <c r="B592">
        <v>1.511565</v>
      </c>
      <c r="C592">
        <v>0</v>
      </c>
      <c r="D592" s="20">
        <f t="shared" si="63"/>
        <v>375.44306399999999</v>
      </c>
      <c r="E592" s="30">
        <f>_xll.ChannelArea($P$2:$P$68,$Q$2:$Q$68,D592)</f>
        <v>15.236526749999086</v>
      </c>
      <c r="F592" s="30">
        <f>_xll.WettedPerimeter($P$2:$P$68,$Q$2:$Q$68,D592)</f>
        <v>29.889691617767316</v>
      </c>
      <c r="G592" s="62">
        <f t="shared" si="64"/>
        <v>0.50975857980890127</v>
      </c>
      <c r="H592" s="62">
        <f t="shared" si="65"/>
        <v>0.63813078434473269</v>
      </c>
      <c r="I592" s="62">
        <f t="shared" si="66"/>
        <v>9.8670064539403377</v>
      </c>
      <c r="J592" s="62">
        <f t="shared" si="67"/>
        <v>9.9132064386053287</v>
      </c>
      <c r="K592" s="62">
        <f t="shared" si="68"/>
        <v>6.8417305599978135</v>
      </c>
      <c r="L592">
        <f t="shared" si="69"/>
        <v>9.8634105521487072</v>
      </c>
    </row>
    <row r="593" spans="1:12" x14ac:dyDescent="0.25">
      <c r="A593" s="67" t="s">
        <v>649</v>
      </c>
      <c r="B593">
        <v>1.43994</v>
      </c>
      <c r="C593">
        <v>0</v>
      </c>
      <c r="D593" s="20">
        <f t="shared" si="63"/>
        <v>375.37143899999995</v>
      </c>
      <c r="E593" s="30">
        <f>_xll.ChannelArea($P$2:$P$68,$Q$2:$Q$68,D593)</f>
        <v>13.148509617185464</v>
      </c>
      <c r="F593" s="30">
        <f>_xll.WettedPerimeter($P$2:$P$68,$Q$2:$Q$68,D593)</f>
        <v>28.754613188699423</v>
      </c>
      <c r="G593" s="62">
        <f t="shared" si="64"/>
        <v>0.45726609260571915</v>
      </c>
      <c r="H593" s="62">
        <f t="shared" si="65"/>
        <v>0.59353454246559056</v>
      </c>
      <c r="I593" s="62">
        <f t="shared" si="66"/>
        <v>7.3019198135358359</v>
      </c>
      <c r="J593" s="62">
        <f t="shared" si="67"/>
        <v>7.0578197275088854</v>
      </c>
      <c r="K593" s="62">
        <f t="shared" si="68"/>
        <v>3.4724905599978229</v>
      </c>
      <c r="L593">
        <f t="shared" si="69"/>
        <v>6.4926741750969086</v>
      </c>
    </row>
    <row r="594" spans="1:12" x14ac:dyDescent="0.25">
      <c r="A594" s="67" t="s">
        <v>650</v>
      </c>
      <c r="B594">
        <v>1.511565</v>
      </c>
      <c r="C594">
        <v>0</v>
      </c>
      <c r="D594" s="20">
        <f t="shared" si="63"/>
        <v>375.44306399999999</v>
      </c>
      <c r="E594" s="30">
        <f>_xll.ChannelArea($P$2:$P$68,$Q$2:$Q$68,D594)</f>
        <v>15.236526749999086</v>
      </c>
      <c r="F594" s="30">
        <f>_xll.WettedPerimeter($P$2:$P$68,$Q$2:$Q$68,D594)</f>
        <v>29.889691617767316</v>
      </c>
      <c r="G594" s="62">
        <f t="shared" si="64"/>
        <v>0.50975857980890127</v>
      </c>
      <c r="H594" s="62">
        <f t="shared" si="65"/>
        <v>0.63813078434473269</v>
      </c>
      <c r="I594" s="62">
        <f t="shared" si="66"/>
        <v>9.8670064539403377</v>
      </c>
      <c r="J594" s="62">
        <f t="shared" si="67"/>
        <v>9.9132064386053287</v>
      </c>
      <c r="K594" s="62">
        <f t="shared" si="68"/>
        <v>6.8417305599978135</v>
      </c>
      <c r="L594">
        <f t="shared" si="69"/>
        <v>9.8634105521487072</v>
      </c>
    </row>
    <row r="595" spans="1:12" x14ac:dyDescent="0.25">
      <c r="A595" s="67" t="s">
        <v>651</v>
      </c>
      <c r="B595">
        <v>1.48769</v>
      </c>
      <c r="C595">
        <v>0</v>
      </c>
      <c r="D595" s="20">
        <f t="shared" si="63"/>
        <v>375.41918899999996</v>
      </c>
      <c r="E595" s="30">
        <f>_xll.ChannelArea($P$2:$P$68,$Q$2:$Q$68,D595)</f>
        <v>14.532086667966897</v>
      </c>
      <c r="F595" s="30">
        <f>_xll.WettedPerimeter($P$2:$P$68,$Q$2:$Q$68,D595)</f>
        <v>29.556536292095231</v>
      </c>
      <c r="G595" s="62">
        <f t="shared" si="64"/>
        <v>0.49167082787888922</v>
      </c>
      <c r="H595" s="62">
        <f t="shared" si="65"/>
        <v>0.62294488972382922</v>
      </c>
      <c r="I595" s="62">
        <f t="shared" si="66"/>
        <v>8.9935441671352088</v>
      </c>
      <c r="J595" s="62">
        <f t="shared" si="67"/>
        <v>8.9639365254740078</v>
      </c>
      <c r="K595" s="62">
        <f t="shared" si="68"/>
        <v>5.718650559996604</v>
      </c>
      <c r="L595">
        <f t="shared" si="69"/>
        <v>8.739903215187951</v>
      </c>
    </row>
    <row r="596" spans="1:12" x14ac:dyDescent="0.25">
      <c r="A596" s="67" t="s">
        <v>652</v>
      </c>
      <c r="B596">
        <v>1.4160649999999999</v>
      </c>
      <c r="C596">
        <v>0</v>
      </c>
      <c r="D596" s="20">
        <f t="shared" si="63"/>
        <v>375.34756399999998</v>
      </c>
      <c r="E596" s="30">
        <f>_xll.ChannelArea($P$2:$P$68,$Q$2:$Q$68,D596)</f>
        <v>12.47158820833201</v>
      </c>
      <c r="F596" s="30">
        <f>_xll.WettedPerimeter($P$2:$P$68,$Q$2:$Q$68,D596)</f>
        <v>28.322216566698835</v>
      </c>
      <c r="G596" s="62">
        <f t="shared" si="64"/>
        <v>0.44034647425851764</v>
      </c>
      <c r="H596" s="62">
        <f t="shared" si="65"/>
        <v>0.57880154574326681</v>
      </c>
      <c r="I596" s="62">
        <f t="shared" si="66"/>
        <v>6.4545073080612205</v>
      </c>
      <c r="J596" s="62">
        <f t="shared" si="67"/>
        <v>6.067144480063984</v>
      </c>
      <c r="K596" s="62">
        <f t="shared" si="68"/>
        <v>2.3494105600002513</v>
      </c>
      <c r="L596">
        <f t="shared" si="69"/>
        <v>5.3689524537767284</v>
      </c>
    </row>
    <row r="597" spans="1:12" x14ac:dyDescent="0.25">
      <c r="A597" s="67" t="s">
        <v>653</v>
      </c>
      <c r="B597">
        <v>1.4638150000000001</v>
      </c>
      <c r="C597">
        <v>0</v>
      </c>
      <c r="D597" s="20">
        <f t="shared" si="63"/>
        <v>375.39531399999998</v>
      </c>
      <c r="E597" s="30">
        <f>_xll.ChannelArea($P$2:$P$68,$Q$2:$Q$68,D597)</f>
        <v>13.835501302082211</v>
      </c>
      <c r="F597" s="30">
        <f>_xll.WettedPerimeter($P$2:$P$68,$Q$2:$Q$68,D597)</f>
        <v>29.187009810701035</v>
      </c>
      <c r="G597" s="62">
        <f t="shared" si="64"/>
        <v>0.47402941897150441</v>
      </c>
      <c r="H597" s="62">
        <f t="shared" si="65"/>
        <v>0.60795326753221623</v>
      </c>
      <c r="I597" s="62">
        <f t="shared" si="66"/>
        <v>8.1312560419180109</v>
      </c>
      <c r="J597" s="62">
        <f t="shared" si="67"/>
        <v>8.0038343098738274</v>
      </c>
      <c r="K597" s="62">
        <f t="shared" si="68"/>
        <v>4.5955705599990324</v>
      </c>
      <c r="L597">
        <f t="shared" si="69"/>
        <v>7.6163244258787017</v>
      </c>
    </row>
    <row r="598" spans="1:12" x14ac:dyDescent="0.25">
      <c r="A598" s="67" t="s">
        <v>654</v>
      </c>
      <c r="B598">
        <v>1.48769</v>
      </c>
      <c r="C598">
        <v>0</v>
      </c>
      <c r="D598" s="20">
        <f t="shared" si="63"/>
        <v>375.41918899999996</v>
      </c>
      <c r="E598" s="30">
        <f>_xll.ChannelArea($P$2:$P$68,$Q$2:$Q$68,D598)</f>
        <v>14.532086667966897</v>
      </c>
      <c r="F598" s="30">
        <f>_xll.WettedPerimeter($P$2:$P$68,$Q$2:$Q$68,D598)</f>
        <v>29.556536292095231</v>
      </c>
      <c r="G598" s="62">
        <f t="shared" si="64"/>
        <v>0.49167082787888922</v>
      </c>
      <c r="H598" s="62">
        <f t="shared" si="65"/>
        <v>0.62294488972382922</v>
      </c>
      <c r="I598" s="62">
        <f t="shared" si="66"/>
        <v>8.9935441671352088</v>
      </c>
      <c r="J598" s="62">
        <f t="shared" si="67"/>
        <v>8.9639365254740078</v>
      </c>
      <c r="K598" s="62">
        <f t="shared" si="68"/>
        <v>5.718650559996604</v>
      </c>
      <c r="L598">
        <f t="shared" si="69"/>
        <v>8.739903215187951</v>
      </c>
    </row>
    <row r="599" spans="1:12" x14ac:dyDescent="0.25">
      <c r="A599" s="67" t="s">
        <v>655</v>
      </c>
      <c r="B599">
        <v>1.4638150000000001</v>
      </c>
      <c r="C599">
        <v>0</v>
      </c>
      <c r="D599" s="20">
        <f t="shared" si="63"/>
        <v>375.39531399999998</v>
      </c>
      <c r="E599" s="30">
        <f>_xll.ChannelArea($P$2:$P$68,$Q$2:$Q$68,D599)</f>
        <v>13.835501302082211</v>
      </c>
      <c r="F599" s="30">
        <f>_xll.WettedPerimeter($P$2:$P$68,$Q$2:$Q$68,D599)</f>
        <v>29.187009810701035</v>
      </c>
      <c r="G599" s="62">
        <f t="shared" si="64"/>
        <v>0.47402941897150441</v>
      </c>
      <c r="H599" s="62">
        <f t="shared" si="65"/>
        <v>0.60795326753221623</v>
      </c>
      <c r="I599" s="62">
        <f t="shared" si="66"/>
        <v>8.1312560419180109</v>
      </c>
      <c r="J599" s="62">
        <f t="shared" si="67"/>
        <v>8.0038343098738274</v>
      </c>
      <c r="K599" s="62">
        <f t="shared" si="68"/>
        <v>4.5955705599990324</v>
      </c>
      <c r="L599">
        <f t="shared" si="69"/>
        <v>7.6163244258787017</v>
      </c>
    </row>
    <row r="600" spans="1:12" x14ac:dyDescent="0.25">
      <c r="A600" s="67" t="s">
        <v>656</v>
      </c>
      <c r="B600">
        <v>1.5354399999999999</v>
      </c>
      <c r="C600">
        <v>0</v>
      </c>
      <c r="D600" s="20">
        <f t="shared" si="63"/>
        <v>375.46693899999997</v>
      </c>
      <c r="E600" s="30">
        <f>_xll.ChannelArea($P$2:$P$68,$Q$2:$Q$68,D600)</f>
        <v>15.948662042967088</v>
      </c>
      <c r="F600" s="30">
        <f>_xll.WettedPerimeter($P$2:$P$68,$Q$2:$Q$68,D600)</f>
        <v>30.222846943438597</v>
      </c>
      <c r="G600" s="62">
        <f t="shared" si="64"/>
        <v>0.52770217421325871</v>
      </c>
      <c r="H600" s="62">
        <f t="shared" si="65"/>
        <v>0.65301915762441842</v>
      </c>
      <c r="I600" s="62">
        <f t="shared" si="66"/>
        <v>10.723355908241299</v>
      </c>
      <c r="J600" s="62">
        <f t="shared" si="67"/>
        <v>10.822196861874897</v>
      </c>
      <c r="K600" s="62">
        <f t="shared" si="68"/>
        <v>7.9648105599990231</v>
      </c>
      <c r="L600">
        <f t="shared" si="69"/>
        <v>10.986846445812262</v>
      </c>
    </row>
    <row r="601" spans="1:12" x14ac:dyDescent="0.25">
      <c r="A601" s="67" t="s">
        <v>657</v>
      </c>
      <c r="B601">
        <v>1.4638150000000001</v>
      </c>
      <c r="C601">
        <v>0</v>
      </c>
      <c r="D601" s="20">
        <f t="shared" si="63"/>
        <v>375.39531399999998</v>
      </c>
      <c r="E601" s="30">
        <f>_xll.ChannelArea($P$2:$P$68,$Q$2:$Q$68,D601)</f>
        <v>13.835501302082211</v>
      </c>
      <c r="F601" s="30">
        <f>_xll.WettedPerimeter($P$2:$P$68,$Q$2:$Q$68,D601)</f>
        <v>29.187009810701035</v>
      </c>
      <c r="G601" s="62">
        <f t="shared" si="64"/>
        <v>0.47402941897150441</v>
      </c>
      <c r="H601" s="62">
        <f t="shared" si="65"/>
        <v>0.60795326753221623</v>
      </c>
      <c r="I601" s="62">
        <f t="shared" si="66"/>
        <v>8.1312560419180109</v>
      </c>
      <c r="J601" s="62">
        <f t="shared" si="67"/>
        <v>8.0038343098738274</v>
      </c>
      <c r="K601" s="62">
        <f t="shared" si="68"/>
        <v>4.5955705599990324</v>
      </c>
      <c r="L601">
        <f t="shared" si="69"/>
        <v>7.6163244258787017</v>
      </c>
    </row>
    <row r="602" spans="1:12" x14ac:dyDescent="0.25">
      <c r="A602" s="67" t="s">
        <v>658</v>
      </c>
      <c r="B602">
        <v>1.511565</v>
      </c>
      <c r="C602">
        <v>0</v>
      </c>
      <c r="D602" s="20">
        <f t="shared" si="63"/>
        <v>375.44306399999999</v>
      </c>
      <c r="E602" s="30">
        <f>_xll.ChannelArea($P$2:$P$68,$Q$2:$Q$68,D602)</f>
        <v>15.236526749999086</v>
      </c>
      <c r="F602" s="30">
        <f>_xll.WettedPerimeter($P$2:$P$68,$Q$2:$Q$68,D602)</f>
        <v>29.889691617767316</v>
      </c>
      <c r="G602" s="62">
        <f t="shared" si="64"/>
        <v>0.50975857980890127</v>
      </c>
      <c r="H602" s="62">
        <f t="shared" si="65"/>
        <v>0.63813078434473269</v>
      </c>
      <c r="I602" s="62">
        <f t="shared" si="66"/>
        <v>9.8670064539403377</v>
      </c>
      <c r="J602" s="62">
        <f t="shared" si="67"/>
        <v>9.9132064386053287</v>
      </c>
      <c r="K602" s="62">
        <f t="shared" si="68"/>
        <v>6.8417305599978135</v>
      </c>
      <c r="L602">
        <f t="shared" si="69"/>
        <v>9.8634105521487072</v>
      </c>
    </row>
    <row r="603" spans="1:12" x14ac:dyDescent="0.25">
      <c r="A603" s="67" t="s">
        <v>659</v>
      </c>
      <c r="B603">
        <v>1.48769</v>
      </c>
      <c r="C603">
        <v>0</v>
      </c>
      <c r="D603" s="20">
        <f t="shared" si="63"/>
        <v>375.41918899999996</v>
      </c>
      <c r="E603" s="30">
        <f>_xll.ChannelArea($P$2:$P$68,$Q$2:$Q$68,D603)</f>
        <v>14.532086667966897</v>
      </c>
      <c r="F603" s="30">
        <f>_xll.WettedPerimeter($P$2:$P$68,$Q$2:$Q$68,D603)</f>
        <v>29.556536292095231</v>
      </c>
      <c r="G603" s="62">
        <f t="shared" si="64"/>
        <v>0.49167082787888922</v>
      </c>
      <c r="H603" s="62">
        <f t="shared" si="65"/>
        <v>0.62294488972382922</v>
      </c>
      <c r="I603" s="62">
        <f t="shared" si="66"/>
        <v>8.9935441671352088</v>
      </c>
      <c r="J603" s="62">
        <f t="shared" si="67"/>
        <v>8.9639365254740078</v>
      </c>
      <c r="K603" s="62">
        <f t="shared" si="68"/>
        <v>5.718650559996604</v>
      </c>
      <c r="L603">
        <f t="shared" si="69"/>
        <v>8.739903215187951</v>
      </c>
    </row>
    <row r="604" spans="1:12" x14ac:dyDescent="0.25">
      <c r="A604" s="67" t="s">
        <v>660</v>
      </c>
      <c r="B604">
        <v>1.43994</v>
      </c>
      <c r="C604">
        <v>0</v>
      </c>
      <c r="D604" s="20">
        <f t="shared" si="63"/>
        <v>375.37143899999995</v>
      </c>
      <c r="E604" s="30">
        <f>_xll.ChannelArea($P$2:$P$68,$Q$2:$Q$68,D604)</f>
        <v>13.148509617185464</v>
      </c>
      <c r="F604" s="30">
        <f>_xll.WettedPerimeter($P$2:$P$68,$Q$2:$Q$68,D604)</f>
        <v>28.754613188699423</v>
      </c>
      <c r="G604" s="62">
        <f t="shared" si="64"/>
        <v>0.45726609260571915</v>
      </c>
      <c r="H604" s="62">
        <f t="shared" si="65"/>
        <v>0.59353454246559056</v>
      </c>
      <c r="I604" s="62">
        <f t="shared" si="66"/>
        <v>7.3019198135358359</v>
      </c>
      <c r="J604" s="62">
        <f t="shared" si="67"/>
        <v>7.0578197275088854</v>
      </c>
      <c r="K604" s="62">
        <f t="shared" si="68"/>
        <v>3.4724905599978229</v>
      </c>
      <c r="L604">
        <f t="shared" si="69"/>
        <v>6.4926741750969086</v>
      </c>
    </row>
    <row r="605" spans="1:12" x14ac:dyDescent="0.25">
      <c r="A605" s="67" t="s">
        <v>661</v>
      </c>
      <c r="B605">
        <v>1.4638150000000001</v>
      </c>
      <c r="C605">
        <v>0</v>
      </c>
      <c r="D605" s="20">
        <f t="shared" si="63"/>
        <v>375.39531399999998</v>
      </c>
      <c r="E605" s="30">
        <f>_xll.ChannelArea($P$2:$P$68,$Q$2:$Q$68,D605)</f>
        <v>13.835501302082211</v>
      </c>
      <c r="F605" s="30">
        <f>_xll.WettedPerimeter($P$2:$P$68,$Q$2:$Q$68,D605)</f>
        <v>29.187009810701035</v>
      </c>
      <c r="G605" s="62">
        <f t="shared" si="64"/>
        <v>0.47402941897150441</v>
      </c>
      <c r="H605" s="62">
        <f t="shared" si="65"/>
        <v>0.60795326753221623</v>
      </c>
      <c r="I605" s="62">
        <f t="shared" si="66"/>
        <v>8.1312560419180109</v>
      </c>
      <c r="J605" s="62">
        <f t="shared" si="67"/>
        <v>8.0038343098738274</v>
      </c>
      <c r="K605" s="62">
        <f t="shared" si="68"/>
        <v>4.5955705599990324</v>
      </c>
      <c r="L605">
        <f t="shared" si="69"/>
        <v>7.6163244258787017</v>
      </c>
    </row>
    <row r="606" spans="1:12" x14ac:dyDescent="0.25">
      <c r="A606" s="67" t="s">
        <v>662</v>
      </c>
      <c r="B606">
        <v>1.4638150000000001</v>
      </c>
      <c r="C606">
        <v>0</v>
      </c>
      <c r="D606" s="20">
        <f t="shared" si="63"/>
        <v>375.39531399999998</v>
      </c>
      <c r="E606" s="30">
        <f>_xll.ChannelArea($P$2:$P$68,$Q$2:$Q$68,D606)</f>
        <v>13.835501302082211</v>
      </c>
      <c r="F606" s="30">
        <f>_xll.WettedPerimeter($P$2:$P$68,$Q$2:$Q$68,D606)</f>
        <v>29.187009810701035</v>
      </c>
      <c r="G606" s="62">
        <f t="shared" si="64"/>
        <v>0.47402941897150441</v>
      </c>
      <c r="H606" s="62">
        <f t="shared" si="65"/>
        <v>0.60795326753221623</v>
      </c>
      <c r="I606" s="62">
        <f t="shared" si="66"/>
        <v>8.1312560419180109</v>
      </c>
      <c r="J606" s="62">
        <f t="shared" si="67"/>
        <v>8.0038343098738274</v>
      </c>
      <c r="K606" s="62">
        <f t="shared" si="68"/>
        <v>4.5955705599990324</v>
      </c>
      <c r="L606">
        <f t="shared" si="69"/>
        <v>7.6163244258787017</v>
      </c>
    </row>
    <row r="607" spans="1:12" x14ac:dyDescent="0.25">
      <c r="A607" s="67" t="s">
        <v>663</v>
      </c>
      <c r="B607">
        <v>1.4638150000000001</v>
      </c>
      <c r="C607">
        <v>0</v>
      </c>
      <c r="D607" s="20">
        <f t="shared" si="63"/>
        <v>375.39531399999998</v>
      </c>
      <c r="E607" s="30">
        <f>_xll.ChannelArea($P$2:$P$68,$Q$2:$Q$68,D607)</f>
        <v>13.835501302082211</v>
      </c>
      <c r="F607" s="30">
        <f>_xll.WettedPerimeter($P$2:$P$68,$Q$2:$Q$68,D607)</f>
        <v>29.187009810701035</v>
      </c>
      <c r="G607" s="62">
        <f t="shared" si="64"/>
        <v>0.47402941897150441</v>
      </c>
      <c r="H607" s="62">
        <f t="shared" si="65"/>
        <v>0.60795326753221623</v>
      </c>
      <c r="I607" s="62">
        <f t="shared" si="66"/>
        <v>8.1312560419180109</v>
      </c>
      <c r="J607" s="62">
        <f t="shared" si="67"/>
        <v>8.0038343098738274</v>
      </c>
      <c r="K607" s="62">
        <f t="shared" si="68"/>
        <v>4.5955705599990324</v>
      </c>
      <c r="L607">
        <f t="shared" si="69"/>
        <v>7.6163244258787017</v>
      </c>
    </row>
    <row r="608" spans="1:12" x14ac:dyDescent="0.25">
      <c r="A608" s="67" t="s">
        <v>664</v>
      </c>
      <c r="B608">
        <v>1.4160649999999999</v>
      </c>
      <c r="C608">
        <v>0</v>
      </c>
      <c r="D608" s="20">
        <f t="shared" si="63"/>
        <v>375.34756399999998</v>
      </c>
      <c r="E608" s="30">
        <f>_xll.ChannelArea($P$2:$P$68,$Q$2:$Q$68,D608)</f>
        <v>12.47158820833201</v>
      </c>
      <c r="F608" s="30">
        <f>_xll.WettedPerimeter($P$2:$P$68,$Q$2:$Q$68,D608)</f>
        <v>28.322216566698835</v>
      </c>
      <c r="G608" s="62">
        <f t="shared" si="64"/>
        <v>0.44034647425851764</v>
      </c>
      <c r="H608" s="62">
        <f t="shared" si="65"/>
        <v>0.57880154574326681</v>
      </c>
      <c r="I608" s="62">
        <f t="shared" si="66"/>
        <v>6.4545073080612205</v>
      </c>
      <c r="J608" s="62">
        <f t="shared" si="67"/>
        <v>6.067144480063984</v>
      </c>
      <c r="K608" s="62">
        <f t="shared" si="68"/>
        <v>2.3494105600002513</v>
      </c>
      <c r="L608">
        <f t="shared" si="69"/>
        <v>5.3689524537767284</v>
      </c>
    </row>
    <row r="609" spans="1:12" x14ac:dyDescent="0.25">
      <c r="A609" s="67" t="s">
        <v>665</v>
      </c>
      <c r="B609">
        <v>1.4160649999999999</v>
      </c>
      <c r="C609">
        <v>0</v>
      </c>
      <c r="D609" s="20">
        <f t="shared" si="63"/>
        <v>375.34756399999998</v>
      </c>
      <c r="E609" s="30">
        <f>_xll.ChannelArea($P$2:$P$68,$Q$2:$Q$68,D609)</f>
        <v>12.47158820833201</v>
      </c>
      <c r="F609" s="30">
        <f>_xll.WettedPerimeter($P$2:$P$68,$Q$2:$Q$68,D609)</f>
        <v>28.322216566698835</v>
      </c>
      <c r="G609" s="62">
        <f t="shared" si="64"/>
        <v>0.44034647425851764</v>
      </c>
      <c r="H609" s="62">
        <f t="shared" si="65"/>
        <v>0.57880154574326681</v>
      </c>
      <c r="I609" s="62">
        <f t="shared" si="66"/>
        <v>6.4545073080612205</v>
      </c>
      <c r="J609" s="62">
        <f t="shared" si="67"/>
        <v>6.067144480063984</v>
      </c>
      <c r="K609" s="62">
        <f t="shared" si="68"/>
        <v>2.3494105600002513</v>
      </c>
      <c r="L609">
        <f t="shared" si="69"/>
        <v>5.3689524537767284</v>
      </c>
    </row>
    <row r="610" spans="1:12" x14ac:dyDescent="0.25">
      <c r="A610" s="67" t="s">
        <v>666</v>
      </c>
      <c r="B610">
        <v>1.43994</v>
      </c>
      <c r="C610">
        <v>0</v>
      </c>
      <c r="D610" s="20">
        <f t="shared" si="63"/>
        <v>375.37143899999995</v>
      </c>
      <c r="E610" s="30">
        <f>_xll.ChannelArea($P$2:$P$68,$Q$2:$Q$68,D610)</f>
        <v>13.148509617185464</v>
      </c>
      <c r="F610" s="30">
        <f>_xll.WettedPerimeter($P$2:$P$68,$Q$2:$Q$68,D610)</f>
        <v>28.754613188699423</v>
      </c>
      <c r="G610" s="62">
        <f t="shared" si="64"/>
        <v>0.45726609260571915</v>
      </c>
      <c r="H610" s="62">
        <f t="shared" si="65"/>
        <v>0.59353454246559056</v>
      </c>
      <c r="I610" s="62">
        <f t="shared" si="66"/>
        <v>7.3019198135358359</v>
      </c>
      <c r="J610" s="62">
        <f t="shared" si="67"/>
        <v>7.0578197275088854</v>
      </c>
      <c r="K610" s="62">
        <f t="shared" si="68"/>
        <v>3.4724905599978229</v>
      </c>
      <c r="L610">
        <f t="shared" si="69"/>
        <v>6.4926741750969086</v>
      </c>
    </row>
    <row r="611" spans="1:12" x14ac:dyDescent="0.25">
      <c r="A611" s="67" t="s">
        <v>667</v>
      </c>
      <c r="B611">
        <v>1.43994</v>
      </c>
      <c r="C611">
        <v>0</v>
      </c>
      <c r="D611" s="20">
        <f t="shared" si="63"/>
        <v>375.37143899999995</v>
      </c>
      <c r="E611" s="30">
        <f>_xll.ChannelArea($P$2:$P$68,$Q$2:$Q$68,D611)</f>
        <v>13.148509617185464</v>
      </c>
      <c r="F611" s="30">
        <f>_xll.WettedPerimeter($P$2:$P$68,$Q$2:$Q$68,D611)</f>
        <v>28.754613188699423</v>
      </c>
      <c r="G611" s="62">
        <f t="shared" si="64"/>
        <v>0.45726609260571915</v>
      </c>
      <c r="H611" s="62">
        <f t="shared" si="65"/>
        <v>0.59353454246559056</v>
      </c>
      <c r="I611" s="62">
        <f t="shared" si="66"/>
        <v>7.3019198135358359</v>
      </c>
      <c r="J611" s="62">
        <f t="shared" si="67"/>
        <v>7.0578197275088854</v>
      </c>
      <c r="K611" s="62">
        <f t="shared" si="68"/>
        <v>3.4724905599978229</v>
      </c>
      <c r="L611">
        <f t="shared" si="69"/>
        <v>6.4926741750969086</v>
      </c>
    </row>
    <row r="612" spans="1:12" x14ac:dyDescent="0.25">
      <c r="A612" s="67" t="s">
        <v>668</v>
      </c>
      <c r="B612">
        <v>1.43994</v>
      </c>
      <c r="C612">
        <v>0</v>
      </c>
      <c r="D612" s="20">
        <f t="shared" si="63"/>
        <v>375.37143899999995</v>
      </c>
      <c r="E612" s="30">
        <f>_xll.ChannelArea($P$2:$P$68,$Q$2:$Q$68,D612)</f>
        <v>13.148509617185464</v>
      </c>
      <c r="F612" s="30">
        <f>_xll.WettedPerimeter($P$2:$P$68,$Q$2:$Q$68,D612)</f>
        <v>28.754613188699423</v>
      </c>
      <c r="G612" s="62">
        <f t="shared" si="64"/>
        <v>0.45726609260571915</v>
      </c>
      <c r="H612" s="62">
        <f t="shared" si="65"/>
        <v>0.59353454246559056</v>
      </c>
      <c r="I612" s="62">
        <f t="shared" si="66"/>
        <v>7.3019198135358359</v>
      </c>
      <c r="J612" s="62">
        <f t="shared" si="67"/>
        <v>7.0578197275088854</v>
      </c>
      <c r="K612" s="62">
        <f t="shared" si="68"/>
        <v>3.4724905599978229</v>
      </c>
      <c r="L612">
        <f t="shared" si="69"/>
        <v>6.4926741750969086</v>
      </c>
    </row>
    <row r="613" spans="1:12" x14ac:dyDescent="0.25">
      <c r="A613" s="67" t="s">
        <v>669</v>
      </c>
      <c r="B613">
        <v>1.511565</v>
      </c>
      <c r="C613">
        <v>0</v>
      </c>
      <c r="D613" s="20">
        <f t="shared" si="63"/>
        <v>375.44306399999999</v>
      </c>
      <c r="E613" s="30">
        <f>_xll.ChannelArea($P$2:$P$68,$Q$2:$Q$68,D613)</f>
        <v>15.236526749999086</v>
      </c>
      <c r="F613" s="30">
        <f>_xll.WettedPerimeter($P$2:$P$68,$Q$2:$Q$68,D613)</f>
        <v>29.889691617767316</v>
      </c>
      <c r="G613" s="62">
        <f t="shared" si="64"/>
        <v>0.50975857980890127</v>
      </c>
      <c r="H613" s="62">
        <f t="shared" si="65"/>
        <v>0.63813078434473269</v>
      </c>
      <c r="I613" s="62">
        <f t="shared" si="66"/>
        <v>9.8670064539403377</v>
      </c>
      <c r="J613" s="62">
        <f t="shared" si="67"/>
        <v>9.9132064386053287</v>
      </c>
      <c r="K613" s="62">
        <f t="shared" si="68"/>
        <v>6.8417305599978135</v>
      </c>
      <c r="L613">
        <f t="shared" si="69"/>
        <v>9.8634105521487072</v>
      </c>
    </row>
    <row r="614" spans="1:12" x14ac:dyDescent="0.25">
      <c r="A614" s="67" t="s">
        <v>670</v>
      </c>
      <c r="B614">
        <v>1.4638150000000001</v>
      </c>
      <c r="C614">
        <v>4.1999999999999886</v>
      </c>
      <c r="D614" s="20">
        <f t="shared" si="63"/>
        <v>375.39531399999998</v>
      </c>
      <c r="E614" s="30">
        <f>_xll.ChannelArea($P$2:$P$68,$Q$2:$Q$68,D614)</f>
        <v>13.835501302082211</v>
      </c>
      <c r="F614" s="30">
        <f>_xll.WettedPerimeter($P$2:$P$68,$Q$2:$Q$68,D614)</f>
        <v>29.187009810701035</v>
      </c>
      <c r="G614" s="62">
        <f t="shared" si="64"/>
        <v>0.47402941897150441</v>
      </c>
      <c r="H614" s="62">
        <f t="shared" si="65"/>
        <v>0.60795326753221623</v>
      </c>
      <c r="I614" s="62">
        <f t="shared" si="66"/>
        <v>8.1312560419180109</v>
      </c>
      <c r="J614" s="62">
        <f t="shared" si="67"/>
        <v>8.0038343098738274</v>
      </c>
      <c r="K614" s="62">
        <f t="shared" si="68"/>
        <v>4.5955705599990324</v>
      </c>
      <c r="L614">
        <f t="shared" si="69"/>
        <v>7.6163244258787017</v>
      </c>
    </row>
    <row r="615" spans="1:12" x14ac:dyDescent="0.25">
      <c r="A615" s="67" t="s">
        <v>671</v>
      </c>
      <c r="B615">
        <v>1.4638150000000001</v>
      </c>
      <c r="C615">
        <v>0.39999999999997732</v>
      </c>
      <c r="D615" s="20">
        <f t="shared" si="63"/>
        <v>375.39531399999998</v>
      </c>
      <c r="E615" s="30">
        <f>_xll.ChannelArea($P$2:$P$68,$Q$2:$Q$68,D615)</f>
        <v>13.835501302082211</v>
      </c>
      <c r="F615" s="30">
        <f>_xll.WettedPerimeter($P$2:$P$68,$Q$2:$Q$68,D615)</f>
        <v>29.187009810701035</v>
      </c>
      <c r="G615" s="62">
        <f t="shared" si="64"/>
        <v>0.47402941897150441</v>
      </c>
      <c r="H615" s="62">
        <f t="shared" si="65"/>
        <v>0.60795326753221623</v>
      </c>
      <c r="I615" s="62">
        <f t="shared" si="66"/>
        <v>8.1312560419180109</v>
      </c>
      <c r="J615" s="62">
        <f t="shared" si="67"/>
        <v>8.0038343098738274</v>
      </c>
      <c r="K615" s="62">
        <f t="shared" si="68"/>
        <v>4.5955705599990324</v>
      </c>
      <c r="L615">
        <f t="shared" si="69"/>
        <v>7.6163244258787017</v>
      </c>
    </row>
    <row r="616" spans="1:12" x14ac:dyDescent="0.25">
      <c r="A616" s="67" t="s">
        <v>672</v>
      </c>
      <c r="B616">
        <v>1.4638150000000001</v>
      </c>
      <c r="C616">
        <v>1</v>
      </c>
      <c r="D616" s="20">
        <f t="shared" si="63"/>
        <v>375.39531399999998</v>
      </c>
      <c r="E616" s="30">
        <f>_xll.ChannelArea($P$2:$P$68,$Q$2:$Q$68,D616)</f>
        <v>13.835501302082211</v>
      </c>
      <c r="F616" s="30">
        <f>_xll.WettedPerimeter($P$2:$P$68,$Q$2:$Q$68,D616)</f>
        <v>29.187009810701035</v>
      </c>
      <c r="G616" s="62">
        <f t="shared" si="64"/>
        <v>0.47402941897150441</v>
      </c>
      <c r="H616" s="62">
        <f t="shared" si="65"/>
        <v>0.60795326753221623</v>
      </c>
      <c r="I616" s="62">
        <f t="shared" si="66"/>
        <v>8.1312560419180109</v>
      </c>
      <c r="J616" s="62">
        <f t="shared" si="67"/>
        <v>8.0038343098738274</v>
      </c>
      <c r="K616" s="62">
        <f t="shared" si="68"/>
        <v>4.5955705599990324</v>
      </c>
      <c r="L616">
        <f t="shared" si="69"/>
        <v>7.6163244258787017</v>
      </c>
    </row>
    <row r="617" spans="1:12" x14ac:dyDescent="0.25">
      <c r="A617" s="67" t="s">
        <v>673</v>
      </c>
      <c r="B617">
        <v>1.43994</v>
      </c>
      <c r="C617">
        <v>2.6000000000000232</v>
      </c>
      <c r="D617" s="20">
        <f t="shared" si="63"/>
        <v>375.37143899999995</v>
      </c>
      <c r="E617" s="30">
        <f>_xll.ChannelArea($P$2:$P$68,$Q$2:$Q$68,D617)</f>
        <v>13.148509617185464</v>
      </c>
      <c r="F617" s="30">
        <f>_xll.WettedPerimeter($P$2:$P$68,$Q$2:$Q$68,D617)</f>
        <v>28.754613188699423</v>
      </c>
      <c r="G617" s="62">
        <f t="shared" si="64"/>
        <v>0.45726609260571915</v>
      </c>
      <c r="H617" s="62">
        <f t="shared" si="65"/>
        <v>0.59353454246559056</v>
      </c>
      <c r="I617" s="62">
        <f t="shared" si="66"/>
        <v>7.3019198135358359</v>
      </c>
      <c r="J617" s="62">
        <f t="shared" si="67"/>
        <v>7.0578197275088854</v>
      </c>
      <c r="K617" s="62">
        <f t="shared" si="68"/>
        <v>3.4724905599978229</v>
      </c>
      <c r="L617">
        <f t="shared" si="69"/>
        <v>6.4926741750969086</v>
      </c>
    </row>
    <row r="618" spans="1:12" x14ac:dyDescent="0.25">
      <c r="A618" s="67" t="s">
        <v>674</v>
      </c>
      <c r="B618">
        <v>1.48769</v>
      </c>
      <c r="C618">
        <v>1.399999999999977</v>
      </c>
      <c r="D618" s="20">
        <f t="shared" si="63"/>
        <v>375.41918899999996</v>
      </c>
      <c r="E618" s="30">
        <f>_xll.ChannelArea($P$2:$P$68,$Q$2:$Q$68,D618)</f>
        <v>14.532086667966897</v>
      </c>
      <c r="F618" s="30">
        <f>_xll.WettedPerimeter($P$2:$P$68,$Q$2:$Q$68,D618)</f>
        <v>29.556536292095231</v>
      </c>
      <c r="G618" s="62">
        <f t="shared" si="64"/>
        <v>0.49167082787888922</v>
      </c>
      <c r="H618" s="62">
        <f t="shared" si="65"/>
        <v>0.62294488972382922</v>
      </c>
      <c r="I618" s="62">
        <f t="shared" si="66"/>
        <v>8.9935441671352088</v>
      </c>
      <c r="J618" s="62">
        <f t="shared" si="67"/>
        <v>8.9639365254740078</v>
      </c>
      <c r="K618" s="62">
        <f t="shared" si="68"/>
        <v>5.718650559996604</v>
      </c>
      <c r="L618">
        <f t="shared" si="69"/>
        <v>8.739903215187951</v>
      </c>
    </row>
    <row r="619" spans="1:12" x14ac:dyDescent="0.25">
      <c r="A619" s="67" t="s">
        <v>675</v>
      </c>
      <c r="B619">
        <v>1.607065</v>
      </c>
      <c r="C619">
        <v>0</v>
      </c>
      <c r="D619" s="20">
        <f t="shared" si="63"/>
        <v>375.53856399999995</v>
      </c>
      <c r="E619" s="30">
        <f>_xll.ChannelArea($P$2:$P$68,$Q$2:$Q$68,D619)</f>
        <v>18.133891196426308</v>
      </c>
      <c r="F619" s="30">
        <f>_xll.WettedPerimeter($P$2:$P$68,$Q$2:$Q$68,D619)</f>
        <v>31.319362994927708</v>
      </c>
      <c r="G619" s="62">
        <f t="shared" si="64"/>
        <v>0.57899936213144443</v>
      </c>
      <c r="H619" s="62">
        <f t="shared" si="65"/>
        <v>0.69468095105104488</v>
      </c>
      <c r="I619" s="62">
        <f t="shared" si="66"/>
        <v>13.119658942554</v>
      </c>
      <c r="J619" s="62">
        <f t="shared" si="67"/>
        <v>13.259741545204809</v>
      </c>
      <c r="K619" s="62">
        <f t="shared" si="68"/>
        <v>11.334050559999014</v>
      </c>
      <c r="L619">
        <f t="shared" si="69"/>
        <v>14.356725557969185</v>
      </c>
    </row>
    <row r="620" spans="1:12" x14ac:dyDescent="0.25">
      <c r="A620" s="67" t="s">
        <v>676</v>
      </c>
      <c r="B620">
        <v>1.6548149999999999</v>
      </c>
      <c r="C620">
        <v>0.1999999999999886</v>
      </c>
      <c r="D620" s="20">
        <f t="shared" si="63"/>
        <v>375.58631399999996</v>
      </c>
      <c r="E620" s="30">
        <f>_xll.ChannelArea($P$2:$P$68,$Q$2:$Q$68,D620)</f>
        <v>19.633172921872923</v>
      </c>
      <c r="F620" s="30">
        <f>_xll.WettedPerimeter($P$2:$P$68,$Q$2:$Q$68,D620)</f>
        <v>32.013275043599172</v>
      </c>
      <c r="G620" s="62">
        <f t="shared" si="64"/>
        <v>0.61328223667007908</v>
      </c>
      <c r="H620" s="62">
        <f t="shared" si="65"/>
        <v>0.72183885788117319</v>
      </c>
      <c r="I620" s="62">
        <f t="shared" si="66"/>
        <v>14.681727427609321</v>
      </c>
      <c r="J620" s="62">
        <f t="shared" si="67"/>
        <v>14.771200477329661</v>
      </c>
      <c r="K620" s="62">
        <f t="shared" si="68"/>
        <v>13.580210559997795</v>
      </c>
      <c r="L620">
        <f t="shared" si="69"/>
        <v>16.602954582849634</v>
      </c>
    </row>
    <row r="621" spans="1:12" x14ac:dyDescent="0.25">
      <c r="A621" s="67" t="s">
        <v>677</v>
      </c>
      <c r="B621">
        <v>1.72644</v>
      </c>
      <c r="C621">
        <v>0</v>
      </c>
      <c r="D621" s="20">
        <f t="shared" si="63"/>
        <v>375.657939</v>
      </c>
      <c r="E621" s="30">
        <f>_xll.ChannelArea($P$2:$P$68,$Q$2:$Q$68,D621)</f>
        <v>22.192138897258506</v>
      </c>
      <c r="F621" s="30">
        <f>_xll.WettedPerimeter($P$2:$P$68,$Q$2:$Q$68,D621)</f>
        <v>43.527028291624639</v>
      </c>
      <c r="G621" s="62">
        <f t="shared" si="64"/>
        <v>0.50984732402530364</v>
      </c>
      <c r="H621" s="62">
        <f t="shared" si="65"/>
        <v>0.63820484394294397</v>
      </c>
      <c r="I621" s="62">
        <f t="shared" si="66"/>
        <v>9.8712662139102498</v>
      </c>
      <c r="J621" s="62">
        <f t="shared" si="67"/>
        <v>9.9177803310563171</v>
      </c>
      <c r="K621" s="62">
        <f t="shared" si="68"/>
        <v>16.949450560001424</v>
      </c>
      <c r="L621">
        <f t="shared" si="69"/>
        <v>19.971762726898305</v>
      </c>
    </row>
    <row r="622" spans="1:12" x14ac:dyDescent="0.25">
      <c r="A622" s="67" t="s">
        <v>678</v>
      </c>
      <c r="B622">
        <v>1.7741899999999999</v>
      </c>
      <c r="C622">
        <v>0</v>
      </c>
      <c r="D622" s="20">
        <f t="shared" si="63"/>
        <v>375.70568899999995</v>
      </c>
      <c r="E622" s="30">
        <f>_xll.ChannelArea($P$2:$P$68,$Q$2:$Q$68,D622)</f>
        <v>24.26867494633002</v>
      </c>
      <c r="F622" s="30">
        <f>_xll.WettedPerimeter($P$2:$P$68,$Q$2:$Q$68,D622)</f>
        <v>45.025695060512973</v>
      </c>
      <c r="G622" s="62">
        <f t="shared" si="64"/>
        <v>0.53899612018679022</v>
      </c>
      <c r="H622" s="62">
        <f t="shared" si="65"/>
        <v>0.66230356493583609</v>
      </c>
      <c r="I622" s="62">
        <f t="shared" si="66"/>
        <v>11.257376447979421</v>
      </c>
      <c r="J622" s="62">
        <f t="shared" si="67"/>
        <v>11.378611522165858</v>
      </c>
      <c r="K622" s="62">
        <f t="shared" si="68"/>
        <v>19.195610559996567</v>
      </c>
      <c r="L622">
        <f t="shared" si="69"/>
        <v>22.217277999909129</v>
      </c>
    </row>
    <row r="623" spans="1:12" x14ac:dyDescent="0.25">
      <c r="A623" s="67" t="s">
        <v>679</v>
      </c>
      <c r="B623">
        <v>1.7025650000000001</v>
      </c>
      <c r="C623">
        <v>0</v>
      </c>
      <c r="D623" s="20">
        <f t="shared" si="63"/>
        <v>375.63406399999997</v>
      </c>
      <c r="E623" s="30">
        <f>_xll.ChannelArea($P$2:$P$68,$Q$2:$Q$68,D623)</f>
        <v>21.163449999998132</v>
      </c>
      <c r="F623" s="30">
        <f>_xll.WettedPerimeter($P$2:$P$68,$Q$2:$Q$68,D623)</f>
        <v>32.679585694942965</v>
      </c>
      <c r="G623" s="62">
        <f t="shared" si="64"/>
        <v>0.64760459932247827</v>
      </c>
      <c r="H623" s="62">
        <f t="shared" si="65"/>
        <v>0.74852552806957839</v>
      </c>
      <c r="I623" s="62">
        <f t="shared" si="66"/>
        <v>16.216691323506009</v>
      </c>
      <c r="J623" s="62">
        <f t="shared" si="67"/>
        <v>16.202025729762777</v>
      </c>
      <c r="K623" s="62">
        <f t="shared" si="68"/>
        <v>15.826370559996576</v>
      </c>
      <c r="L623">
        <f t="shared" si="69"/>
        <v>18.84889805255807</v>
      </c>
    </row>
    <row r="624" spans="1:12" x14ac:dyDescent="0.25">
      <c r="A624" s="67" t="s">
        <v>680</v>
      </c>
      <c r="B624">
        <v>1.67869</v>
      </c>
      <c r="C624">
        <v>0</v>
      </c>
      <c r="D624" s="20">
        <f t="shared" si="63"/>
        <v>375.61018899999999</v>
      </c>
      <c r="E624" s="30">
        <f>_xll.ChannelArea($P$2:$P$68,$Q$2:$Q$68,D624)</f>
        <v>20.394463855467684</v>
      </c>
      <c r="F624" s="30">
        <f>_xll.WettedPerimeter($P$2:$P$68,$Q$2:$Q$68,D624)</f>
        <v>32.346430369271459</v>
      </c>
      <c r="G624" s="62">
        <f t="shared" si="64"/>
        <v>0.63050122139109566</v>
      </c>
      <c r="H624" s="62">
        <f t="shared" si="65"/>
        <v>0.73528767807794515</v>
      </c>
      <c r="I624" s="62">
        <f t="shared" si="66"/>
        <v>15.455276667687247</v>
      </c>
      <c r="J624" s="62">
        <f t="shared" si="67"/>
        <v>15.498760355599174</v>
      </c>
      <c r="K624" s="62">
        <f t="shared" si="68"/>
        <v>14.703290559999004</v>
      </c>
      <c r="L624">
        <f t="shared" si="69"/>
        <v>17.725962007549242</v>
      </c>
    </row>
    <row r="625" spans="1:12" x14ac:dyDescent="0.25">
      <c r="A625" s="67" t="s">
        <v>681</v>
      </c>
      <c r="B625">
        <v>1.72644</v>
      </c>
      <c r="C625">
        <v>0</v>
      </c>
      <c r="D625" s="20">
        <f t="shared" si="63"/>
        <v>375.657939</v>
      </c>
      <c r="E625" s="30">
        <f>_xll.ChannelArea($P$2:$P$68,$Q$2:$Q$68,D625)</f>
        <v>22.192138897258506</v>
      </c>
      <c r="F625" s="30">
        <f>_xll.WettedPerimeter($P$2:$P$68,$Q$2:$Q$68,D625)</f>
        <v>43.527028291624639</v>
      </c>
      <c r="G625" s="62">
        <f t="shared" si="64"/>
        <v>0.50984732402530364</v>
      </c>
      <c r="H625" s="62">
        <f t="shared" si="65"/>
        <v>0.63820484394294397</v>
      </c>
      <c r="I625" s="62">
        <f t="shared" si="66"/>
        <v>9.8712662139102498</v>
      </c>
      <c r="J625" s="62">
        <f t="shared" si="67"/>
        <v>9.9177803310563171</v>
      </c>
      <c r="K625" s="62">
        <f t="shared" si="68"/>
        <v>16.949450560001424</v>
      </c>
      <c r="L625">
        <f t="shared" si="69"/>
        <v>19.971762726898305</v>
      </c>
    </row>
    <row r="626" spans="1:12" x14ac:dyDescent="0.25">
      <c r="A626" s="67" t="s">
        <v>682</v>
      </c>
      <c r="B626">
        <v>1.6548149999999999</v>
      </c>
      <c r="C626">
        <v>0</v>
      </c>
      <c r="D626" s="20">
        <f t="shared" si="63"/>
        <v>375.58631399999996</v>
      </c>
      <c r="E626" s="30">
        <f>_xll.ChannelArea($P$2:$P$68,$Q$2:$Q$68,D626)</f>
        <v>19.633172921872923</v>
      </c>
      <c r="F626" s="30">
        <f>_xll.WettedPerimeter($P$2:$P$68,$Q$2:$Q$68,D626)</f>
        <v>32.013275043599172</v>
      </c>
      <c r="G626" s="62">
        <f t="shared" si="64"/>
        <v>0.61328223667007908</v>
      </c>
      <c r="H626" s="62">
        <f t="shared" si="65"/>
        <v>0.72183885788117319</v>
      </c>
      <c r="I626" s="62">
        <f t="shared" si="66"/>
        <v>14.681727427609321</v>
      </c>
      <c r="J626" s="62">
        <f t="shared" si="67"/>
        <v>14.771200477329661</v>
      </c>
      <c r="K626" s="62">
        <f t="shared" si="68"/>
        <v>13.580210559997795</v>
      </c>
      <c r="L626">
        <f t="shared" si="69"/>
        <v>16.602954582849634</v>
      </c>
    </row>
    <row r="627" spans="1:12" x14ac:dyDescent="0.25">
      <c r="A627" s="67" t="s">
        <v>683</v>
      </c>
      <c r="B627">
        <v>1.6309400000000001</v>
      </c>
      <c r="C627">
        <v>0</v>
      </c>
      <c r="D627" s="20">
        <f t="shared" si="63"/>
        <v>375.56243899999998</v>
      </c>
      <c r="E627" s="30">
        <f>_xll.ChannelArea($P$2:$P$68,$Q$2:$Q$68,D627)</f>
        <v>18.879577199217472</v>
      </c>
      <c r="F627" s="30">
        <f>_xll.WettedPerimeter($P$2:$P$68,$Q$2:$Q$68,D627)</f>
        <v>31.680119717927667</v>
      </c>
      <c r="G627" s="62">
        <f t="shared" si="64"/>
        <v>0.5959439979178357</v>
      </c>
      <c r="H627" s="62">
        <f t="shared" si="65"/>
        <v>0.70816908982185933</v>
      </c>
      <c r="I627" s="62">
        <f t="shared" si="66"/>
        <v>13.895469708373707</v>
      </c>
      <c r="J627" s="62">
        <f t="shared" si="67"/>
        <v>14.017662035954112</v>
      </c>
      <c r="K627" s="62">
        <f t="shared" si="68"/>
        <v>12.457130560000223</v>
      </c>
      <c r="L627">
        <f t="shared" si="69"/>
        <v>15.479875769335194</v>
      </c>
    </row>
    <row r="628" spans="1:12" x14ac:dyDescent="0.25">
      <c r="A628" s="67" t="s">
        <v>684</v>
      </c>
      <c r="B628">
        <v>1.6548149999999999</v>
      </c>
      <c r="C628">
        <v>0</v>
      </c>
      <c r="D628" s="20">
        <f t="shared" si="63"/>
        <v>375.58631399999996</v>
      </c>
      <c r="E628" s="30">
        <f>_xll.ChannelArea($P$2:$P$68,$Q$2:$Q$68,D628)</f>
        <v>19.633172921872923</v>
      </c>
      <c r="F628" s="30">
        <f>_xll.WettedPerimeter($P$2:$P$68,$Q$2:$Q$68,D628)</f>
        <v>32.013275043599172</v>
      </c>
      <c r="G628" s="62">
        <f t="shared" si="64"/>
        <v>0.61328223667007908</v>
      </c>
      <c r="H628" s="62">
        <f t="shared" si="65"/>
        <v>0.72183885788117319</v>
      </c>
      <c r="I628" s="62">
        <f t="shared" si="66"/>
        <v>14.681727427609321</v>
      </c>
      <c r="J628" s="62">
        <f t="shared" si="67"/>
        <v>14.771200477329661</v>
      </c>
      <c r="K628" s="62">
        <f t="shared" si="68"/>
        <v>13.580210559997795</v>
      </c>
      <c r="L628">
        <f t="shared" si="69"/>
        <v>16.602954582849634</v>
      </c>
    </row>
    <row r="629" spans="1:12" x14ac:dyDescent="0.25">
      <c r="A629" s="67" t="s">
        <v>685</v>
      </c>
      <c r="B629">
        <v>1.607065</v>
      </c>
      <c r="C629">
        <v>0</v>
      </c>
      <c r="D629" s="20">
        <f t="shared" si="63"/>
        <v>375.53856399999995</v>
      </c>
      <c r="E629" s="30">
        <f>_xll.ChannelArea($P$2:$P$68,$Q$2:$Q$68,D629)</f>
        <v>18.133891196426308</v>
      </c>
      <c r="F629" s="30">
        <f>_xll.WettedPerimeter($P$2:$P$68,$Q$2:$Q$68,D629)</f>
        <v>31.319362994927708</v>
      </c>
      <c r="G629" s="62">
        <f t="shared" si="64"/>
        <v>0.57899936213144443</v>
      </c>
      <c r="H629" s="62">
        <f t="shared" si="65"/>
        <v>0.69468095105104488</v>
      </c>
      <c r="I629" s="62">
        <f t="shared" si="66"/>
        <v>13.119658942554</v>
      </c>
      <c r="J629" s="62">
        <f t="shared" si="67"/>
        <v>13.259741545204809</v>
      </c>
      <c r="K629" s="62">
        <f t="shared" si="68"/>
        <v>11.334050559999014</v>
      </c>
      <c r="L629">
        <f t="shared" si="69"/>
        <v>14.356725557969185</v>
      </c>
    </row>
    <row r="630" spans="1:12" x14ac:dyDescent="0.25">
      <c r="A630" s="67" t="s">
        <v>686</v>
      </c>
      <c r="B630">
        <v>1.5354399999999999</v>
      </c>
      <c r="C630">
        <v>0</v>
      </c>
      <c r="D630" s="20">
        <f t="shared" si="63"/>
        <v>375.46693899999997</v>
      </c>
      <c r="E630" s="30">
        <f>_xll.ChannelArea($P$2:$P$68,$Q$2:$Q$68,D630)</f>
        <v>15.948662042967088</v>
      </c>
      <c r="F630" s="30">
        <f>_xll.WettedPerimeter($P$2:$P$68,$Q$2:$Q$68,D630)</f>
        <v>30.222846943438597</v>
      </c>
      <c r="G630" s="62">
        <f t="shared" si="64"/>
        <v>0.52770217421325871</v>
      </c>
      <c r="H630" s="62">
        <f t="shared" si="65"/>
        <v>0.65301915762441842</v>
      </c>
      <c r="I630" s="62">
        <f t="shared" si="66"/>
        <v>10.723355908241299</v>
      </c>
      <c r="J630" s="62">
        <f t="shared" si="67"/>
        <v>10.822196861874897</v>
      </c>
      <c r="K630" s="62">
        <f t="shared" si="68"/>
        <v>7.9648105599990231</v>
      </c>
      <c r="L630">
        <f t="shared" si="69"/>
        <v>10.986846445812262</v>
      </c>
    </row>
    <row r="631" spans="1:12" x14ac:dyDescent="0.25">
      <c r="A631" s="67" t="s">
        <v>687</v>
      </c>
      <c r="B631">
        <v>1.559315</v>
      </c>
      <c r="C631">
        <v>0</v>
      </c>
      <c r="D631" s="20">
        <f t="shared" si="63"/>
        <v>375.490814</v>
      </c>
      <c r="E631" s="30">
        <f>_xll.ChannelArea($P$2:$P$68,$Q$2:$Q$68,D631)</f>
        <v>16.668533227677866</v>
      </c>
      <c r="F631" s="30">
        <f>_xll.WettedPerimeter($P$2:$P$68,$Q$2:$Q$68,D631)</f>
        <v>30.568022232462962</v>
      </c>
      <c r="G631" s="62">
        <f t="shared" si="64"/>
        <v>0.54529315311659365</v>
      </c>
      <c r="H631" s="62">
        <f t="shared" si="65"/>
        <v>0.66745198611811529</v>
      </c>
      <c r="I631" s="62">
        <f t="shared" si="66"/>
        <v>11.553503337541759</v>
      </c>
      <c r="J631" s="62">
        <f t="shared" si="67"/>
        <v>11.683804063470793</v>
      </c>
      <c r="K631" s="62">
        <f t="shared" si="68"/>
        <v>9.0878905600002327</v>
      </c>
      <c r="L631">
        <f t="shared" si="69"/>
        <v>12.110210905288113</v>
      </c>
    </row>
    <row r="632" spans="1:12" x14ac:dyDescent="0.25">
      <c r="A632" s="67" t="s">
        <v>688</v>
      </c>
      <c r="B632">
        <v>1.511565</v>
      </c>
      <c r="C632">
        <v>0</v>
      </c>
      <c r="D632" s="20">
        <f t="shared" si="63"/>
        <v>375.44306399999999</v>
      </c>
      <c r="E632" s="30">
        <f>_xll.ChannelArea($P$2:$P$68,$Q$2:$Q$68,D632)</f>
        <v>15.236526749999086</v>
      </c>
      <c r="F632" s="30">
        <f>_xll.WettedPerimeter($P$2:$P$68,$Q$2:$Q$68,D632)</f>
        <v>29.889691617767316</v>
      </c>
      <c r="G632" s="62">
        <f t="shared" si="64"/>
        <v>0.50975857980890127</v>
      </c>
      <c r="H632" s="62">
        <f t="shared" si="65"/>
        <v>0.63813078434473269</v>
      </c>
      <c r="I632" s="62">
        <f t="shared" si="66"/>
        <v>9.8670064539403377</v>
      </c>
      <c r="J632" s="62">
        <f t="shared" si="67"/>
        <v>9.9132064386053287</v>
      </c>
      <c r="K632" s="62">
        <f t="shared" si="68"/>
        <v>6.8417305599978135</v>
      </c>
      <c r="L632">
        <f t="shared" si="69"/>
        <v>9.8634105521487072</v>
      </c>
    </row>
    <row r="633" spans="1:12" x14ac:dyDescent="0.25">
      <c r="A633" s="67" t="s">
        <v>689</v>
      </c>
      <c r="B633">
        <v>1.511565</v>
      </c>
      <c r="C633">
        <v>0</v>
      </c>
      <c r="D633" s="20">
        <f t="shared" si="63"/>
        <v>375.44306399999999</v>
      </c>
      <c r="E633" s="30">
        <f>_xll.ChannelArea($P$2:$P$68,$Q$2:$Q$68,D633)</f>
        <v>15.236526749999086</v>
      </c>
      <c r="F633" s="30">
        <f>_xll.WettedPerimeter($P$2:$P$68,$Q$2:$Q$68,D633)</f>
        <v>29.889691617767316</v>
      </c>
      <c r="G633" s="62">
        <f t="shared" si="64"/>
        <v>0.50975857980890127</v>
      </c>
      <c r="H633" s="62">
        <f t="shared" si="65"/>
        <v>0.63813078434473269</v>
      </c>
      <c r="I633" s="62">
        <f t="shared" si="66"/>
        <v>9.8670064539403377</v>
      </c>
      <c r="J633" s="62">
        <f t="shared" si="67"/>
        <v>9.9132064386053287</v>
      </c>
      <c r="K633" s="62">
        <f t="shared" si="68"/>
        <v>6.8417305599978135</v>
      </c>
      <c r="L633">
        <f t="shared" si="69"/>
        <v>9.8634105521487072</v>
      </c>
    </row>
    <row r="634" spans="1:12" x14ac:dyDescent="0.25">
      <c r="A634" s="67" t="s">
        <v>690</v>
      </c>
      <c r="B634">
        <v>1.511565</v>
      </c>
      <c r="C634">
        <v>0</v>
      </c>
      <c r="D634" s="20">
        <f t="shared" si="63"/>
        <v>375.44306399999999</v>
      </c>
      <c r="E634" s="30">
        <f>_xll.ChannelArea($P$2:$P$68,$Q$2:$Q$68,D634)</f>
        <v>15.236526749999086</v>
      </c>
      <c r="F634" s="30">
        <f>_xll.WettedPerimeter($P$2:$P$68,$Q$2:$Q$68,D634)</f>
        <v>29.889691617767316</v>
      </c>
      <c r="G634" s="62">
        <f t="shared" si="64"/>
        <v>0.50975857980890127</v>
      </c>
      <c r="H634" s="62">
        <f t="shared" si="65"/>
        <v>0.63813078434473269</v>
      </c>
      <c r="I634" s="62">
        <f t="shared" si="66"/>
        <v>9.8670064539403377</v>
      </c>
      <c r="J634" s="62">
        <f t="shared" si="67"/>
        <v>9.9132064386053287</v>
      </c>
      <c r="K634" s="62">
        <f t="shared" si="68"/>
        <v>6.8417305599978135</v>
      </c>
      <c r="L634">
        <f t="shared" si="69"/>
        <v>9.8634105521487072</v>
      </c>
    </row>
    <row r="635" spans="1:12" x14ac:dyDescent="0.25">
      <c r="A635" s="67" t="s">
        <v>691</v>
      </c>
      <c r="B635">
        <v>1.5354399999999999</v>
      </c>
      <c r="C635">
        <v>0</v>
      </c>
      <c r="D635" s="20">
        <f t="shared" si="63"/>
        <v>375.46693899999997</v>
      </c>
      <c r="E635" s="30">
        <f>_xll.ChannelArea($P$2:$P$68,$Q$2:$Q$68,D635)</f>
        <v>15.948662042967088</v>
      </c>
      <c r="F635" s="30">
        <f>_xll.WettedPerimeter($P$2:$P$68,$Q$2:$Q$68,D635)</f>
        <v>30.222846943438597</v>
      </c>
      <c r="G635" s="62">
        <f t="shared" si="64"/>
        <v>0.52770217421325871</v>
      </c>
      <c r="H635" s="62">
        <f t="shared" si="65"/>
        <v>0.65301915762441842</v>
      </c>
      <c r="I635" s="62">
        <f t="shared" si="66"/>
        <v>10.723355908241299</v>
      </c>
      <c r="J635" s="62">
        <f t="shared" si="67"/>
        <v>10.822196861874897</v>
      </c>
      <c r="K635" s="62">
        <f t="shared" si="68"/>
        <v>7.9648105599990231</v>
      </c>
      <c r="L635">
        <f t="shared" si="69"/>
        <v>10.986846445812262</v>
      </c>
    </row>
    <row r="636" spans="1:12" x14ac:dyDescent="0.25">
      <c r="A636" s="67" t="s">
        <v>692</v>
      </c>
      <c r="B636">
        <v>1.5354399999999999</v>
      </c>
      <c r="C636">
        <v>0</v>
      </c>
      <c r="D636" s="20">
        <f t="shared" si="63"/>
        <v>375.46693899999997</v>
      </c>
      <c r="E636" s="30">
        <f>_xll.ChannelArea($P$2:$P$68,$Q$2:$Q$68,D636)</f>
        <v>15.948662042967088</v>
      </c>
      <c r="F636" s="30">
        <f>_xll.WettedPerimeter($P$2:$P$68,$Q$2:$Q$68,D636)</f>
        <v>30.222846943438597</v>
      </c>
      <c r="G636" s="62">
        <f t="shared" si="64"/>
        <v>0.52770217421325871</v>
      </c>
      <c r="H636" s="62">
        <f t="shared" si="65"/>
        <v>0.65301915762441842</v>
      </c>
      <c r="I636" s="62">
        <f t="shared" si="66"/>
        <v>10.723355908241299</v>
      </c>
      <c r="J636" s="62">
        <f t="shared" si="67"/>
        <v>10.822196861874897</v>
      </c>
      <c r="K636" s="62">
        <f t="shared" si="68"/>
        <v>7.9648105599990231</v>
      </c>
      <c r="L636">
        <f t="shared" si="69"/>
        <v>10.986846445812262</v>
      </c>
    </row>
    <row r="637" spans="1:12" x14ac:dyDescent="0.25">
      <c r="A637" s="67" t="s">
        <v>693</v>
      </c>
      <c r="B637">
        <v>1.48769</v>
      </c>
      <c r="C637">
        <v>0</v>
      </c>
      <c r="D637" s="20">
        <f t="shared" si="63"/>
        <v>375.41918899999996</v>
      </c>
      <c r="E637" s="30">
        <f>_xll.ChannelArea($P$2:$P$68,$Q$2:$Q$68,D637)</f>
        <v>14.532086667966897</v>
      </c>
      <c r="F637" s="30">
        <f>_xll.WettedPerimeter($P$2:$P$68,$Q$2:$Q$68,D637)</f>
        <v>29.556536292095231</v>
      </c>
      <c r="G637" s="62">
        <f t="shared" si="64"/>
        <v>0.49167082787888922</v>
      </c>
      <c r="H637" s="62">
        <f t="shared" si="65"/>
        <v>0.62294488972382922</v>
      </c>
      <c r="I637" s="62">
        <f t="shared" si="66"/>
        <v>8.9935441671352088</v>
      </c>
      <c r="J637" s="62">
        <f t="shared" si="67"/>
        <v>8.9639365254740078</v>
      </c>
      <c r="K637" s="62">
        <f t="shared" si="68"/>
        <v>5.718650559996604</v>
      </c>
      <c r="L637">
        <f t="shared" si="69"/>
        <v>8.739903215187951</v>
      </c>
    </row>
    <row r="638" spans="1:12" x14ac:dyDescent="0.25">
      <c r="A638" s="67" t="s">
        <v>694</v>
      </c>
      <c r="B638">
        <v>1.511565</v>
      </c>
      <c r="C638">
        <v>0</v>
      </c>
      <c r="D638" s="20">
        <f t="shared" si="63"/>
        <v>375.44306399999999</v>
      </c>
      <c r="E638" s="30">
        <f>_xll.ChannelArea($P$2:$P$68,$Q$2:$Q$68,D638)</f>
        <v>15.236526749999086</v>
      </c>
      <c r="F638" s="30">
        <f>_xll.WettedPerimeter($P$2:$P$68,$Q$2:$Q$68,D638)</f>
        <v>29.889691617767316</v>
      </c>
      <c r="G638" s="62">
        <f t="shared" si="64"/>
        <v>0.50975857980890127</v>
      </c>
      <c r="H638" s="62">
        <f t="shared" si="65"/>
        <v>0.63813078434473269</v>
      </c>
      <c r="I638" s="62">
        <f t="shared" si="66"/>
        <v>9.8670064539403377</v>
      </c>
      <c r="J638" s="62">
        <f t="shared" si="67"/>
        <v>9.9132064386053287</v>
      </c>
      <c r="K638" s="62">
        <f t="shared" si="68"/>
        <v>6.8417305599978135</v>
      </c>
      <c r="L638">
        <f t="shared" si="69"/>
        <v>9.8634105521487072</v>
      </c>
    </row>
    <row r="639" spans="1:12" x14ac:dyDescent="0.25">
      <c r="A639" s="67" t="s">
        <v>695</v>
      </c>
      <c r="B639">
        <v>1.48769</v>
      </c>
      <c r="C639">
        <v>0</v>
      </c>
      <c r="D639" s="20">
        <f t="shared" si="63"/>
        <v>375.41918899999996</v>
      </c>
      <c r="E639" s="30">
        <f>_xll.ChannelArea($P$2:$P$68,$Q$2:$Q$68,D639)</f>
        <v>14.532086667966897</v>
      </c>
      <c r="F639" s="30">
        <f>_xll.WettedPerimeter($P$2:$P$68,$Q$2:$Q$68,D639)</f>
        <v>29.556536292095231</v>
      </c>
      <c r="G639" s="62">
        <f t="shared" si="64"/>
        <v>0.49167082787888922</v>
      </c>
      <c r="H639" s="62">
        <f t="shared" si="65"/>
        <v>0.62294488972382922</v>
      </c>
      <c r="I639" s="62">
        <f t="shared" si="66"/>
        <v>8.9935441671352088</v>
      </c>
      <c r="J639" s="62">
        <f t="shared" si="67"/>
        <v>8.9639365254740078</v>
      </c>
      <c r="K639" s="62">
        <f t="shared" si="68"/>
        <v>5.718650559996604</v>
      </c>
      <c r="L639">
        <f t="shared" si="69"/>
        <v>8.739903215187951</v>
      </c>
    </row>
    <row r="640" spans="1:12" x14ac:dyDescent="0.25">
      <c r="A640" s="67" t="s">
        <v>696</v>
      </c>
      <c r="B640">
        <v>1.48769</v>
      </c>
      <c r="C640">
        <v>0</v>
      </c>
      <c r="D640" s="20">
        <f t="shared" si="63"/>
        <v>375.41918899999996</v>
      </c>
      <c r="E640" s="30">
        <f>_xll.ChannelArea($P$2:$P$68,$Q$2:$Q$68,D640)</f>
        <v>14.532086667966897</v>
      </c>
      <c r="F640" s="30">
        <f>_xll.WettedPerimeter($P$2:$P$68,$Q$2:$Q$68,D640)</f>
        <v>29.556536292095231</v>
      </c>
      <c r="G640" s="62">
        <f t="shared" si="64"/>
        <v>0.49167082787888922</v>
      </c>
      <c r="H640" s="62">
        <f t="shared" si="65"/>
        <v>0.62294488972382922</v>
      </c>
      <c r="I640" s="62">
        <f t="shared" si="66"/>
        <v>8.9935441671352088</v>
      </c>
      <c r="J640" s="62">
        <f t="shared" si="67"/>
        <v>8.9639365254740078</v>
      </c>
      <c r="K640" s="62">
        <f t="shared" si="68"/>
        <v>5.718650559996604</v>
      </c>
      <c r="L640">
        <f t="shared" si="69"/>
        <v>8.739903215187951</v>
      </c>
    </row>
    <row r="641" spans="1:12" x14ac:dyDescent="0.25">
      <c r="A641" s="67" t="s">
        <v>697</v>
      </c>
      <c r="B641">
        <v>1.559315</v>
      </c>
      <c r="C641">
        <v>0.40000000000003411</v>
      </c>
      <c r="D641" s="20">
        <f t="shared" si="63"/>
        <v>375.490814</v>
      </c>
      <c r="E641" s="30">
        <f>_xll.ChannelArea($P$2:$P$68,$Q$2:$Q$68,D641)</f>
        <v>16.668533227677866</v>
      </c>
      <c r="F641" s="30">
        <f>_xll.WettedPerimeter($P$2:$P$68,$Q$2:$Q$68,D641)</f>
        <v>30.568022232462962</v>
      </c>
      <c r="G641" s="62">
        <f t="shared" si="64"/>
        <v>0.54529315311659365</v>
      </c>
      <c r="H641" s="62">
        <f t="shared" si="65"/>
        <v>0.66745198611811529</v>
      </c>
      <c r="I641" s="62">
        <f t="shared" si="66"/>
        <v>11.553503337541759</v>
      </c>
      <c r="J641" s="62">
        <f t="shared" si="67"/>
        <v>11.683804063470793</v>
      </c>
      <c r="K641" s="62">
        <f t="shared" si="68"/>
        <v>9.0878905600002327</v>
      </c>
      <c r="L641">
        <f t="shared" si="69"/>
        <v>12.110210905288113</v>
      </c>
    </row>
    <row r="642" spans="1:12" x14ac:dyDescent="0.25">
      <c r="A642" s="67" t="s">
        <v>698</v>
      </c>
      <c r="B642">
        <v>1.511565</v>
      </c>
      <c r="C642">
        <v>0</v>
      </c>
      <c r="D642" s="20">
        <f t="shared" si="63"/>
        <v>375.44306399999999</v>
      </c>
      <c r="E642" s="30">
        <f>_xll.ChannelArea($P$2:$P$68,$Q$2:$Q$68,D642)</f>
        <v>15.236526749999086</v>
      </c>
      <c r="F642" s="30">
        <f>_xll.WettedPerimeter($P$2:$P$68,$Q$2:$Q$68,D642)</f>
        <v>29.889691617767316</v>
      </c>
      <c r="G642" s="62">
        <f t="shared" si="64"/>
        <v>0.50975857980890127</v>
      </c>
      <c r="H642" s="62">
        <f t="shared" si="65"/>
        <v>0.63813078434473269</v>
      </c>
      <c r="I642" s="62">
        <f t="shared" si="66"/>
        <v>9.8670064539403377</v>
      </c>
      <c r="J642" s="62">
        <f t="shared" si="67"/>
        <v>9.9132064386053287</v>
      </c>
      <c r="K642" s="62">
        <f t="shared" si="68"/>
        <v>6.8417305599978135</v>
      </c>
      <c r="L642">
        <f t="shared" si="69"/>
        <v>9.8634105521487072</v>
      </c>
    </row>
    <row r="643" spans="1:12" x14ac:dyDescent="0.25">
      <c r="A643" s="67" t="s">
        <v>699</v>
      </c>
      <c r="B643">
        <v>1.559315</v>
      </c>
      <c r="C643">
        <v>0</v>
      </c>
      <c r="D643" s="20">
        <f t="shared" ref="D643:D706" si="70">373.931499+B643</f>
        <v>375.490814</v>
      </c>
      <c r="E643" s="30">
        <f>_xll.ChannelArea($P$2:$P$68,$Q$2:$Q$68,D643)</f>
        <v>16.668533227677866</v>
      </c>
      <c r="F643" s="30">
        <f>_xll.WettedPerimeter($P$2:$P$68,$Q$2:$Q$68,D643)</f>
        <v>30.568022232462962</v>
      </c>
      <c r="G643" s="62">
        <f t="shared" ref="G643:G706" si="71">E643/F643</f>
        <v>0.54529315311659365</v>
      </c>
      <c r="H643" s="62">
        <f t="shared" ref="H643:H706" si="72">G643^(2/3)</f>
        <v>0.66745198611811529</v>
      </c>
      <c r="I643" s="62">
        <f t="shared" ref="I643:I706" si="73" xml:space="preserve"> (57.518*H643)- 26.837</f>
        <v>11.553503337541759</v>
      </c>
      <c r="J643" s="62">
        <f t="shared" ref="J643:J706" si="74">(39.413*LN(H643)) + 27.618</f>
        <v>11.683804063470793</v>
      </c>
      <c r="K643" s="62">
        <f t="shared" ref="K643:K706" si="75">(47.04*D643)-17654</f>
        <v>9.0878905600002327</v>
      </c>
      <c r="L643">
        <f t="shared" ref="L643:L706" si="76">(17667*LN(D643)) - 104722</f>
        <v>12.110210905288113</v>
      </c>
    </row>
    <row r="644" spans="1:12" x14ac:dyDescent="0.25">
      <c r="A644" s="67" t="s">
        <v>700</v>
      </c>
      <c r="B644">
        <v>1.5354399999999999</v>
      </c>
      <c r="C644">
        <v>0</v>
      </c>
      <c r="D644" s="20">
        <f t="shared" si="70"/>
        <v>375.46693899999997</v>
      </c>
      <c r="E644" s="30">
        <f>_xll.ChannelArea($P$2:$P$68,$Q$2:$Q$68,D644)</f>
        <v>15.948662042967088</v>
      </c>
      <c r="F644" s="30">
        <f>_xll.WettedPerimeter($P$2:$P$68,$Q$2:$Q$68,D644)</f>
        <v>30.222846943438597</v>
      </c>
      <c r="G644" s="62">
        <f t="shared" si="71"/>
        <v>0.52770217421325871</v>
      </c>
      <c r="H644" s="62">
        <f t="shared" si="72"/>
        <v>0.65301915762441842</v>
      </c>
      <c r="I644" s="62">
        <f t="shared" si="73"/>
        <v>10.723355908241299</v>
      </c>
      <c r="J644" s="62">
        <f t="shared" si="74"/>
        <v>10.822196861874897</v>
      </c>
      <c r="K644" s="62">
        <f t="shared" si="75"/>
        <v>7.9648105599990231</v>
      </c>
      <c r="L644">
        <f t="shared" si="76"/>
        <v>10.986846445812262</v>
      </c>
    </row>
    <row r="645" spans="1:12" x14ac:dyDescent="0.25">
      <c r="A645" s="67" t="s">
        <v>701</v>
      </c>
      <c r="B645">
        <v>1.48769</v>
      </c>
      <c r="C645">
        <v>0.39999999999997732</v>
      </c>
      <c r="D645" s="20">
        <f t="shared" si="70"/>
        <v>375.41918899999996</v>
      </c>
      <c r="E645" s="30">
        <f>_xll.ChannelArea($P$2:$P$68,$Q$2:$Q$68,D645)</f>
        <v>14.532086667966897</v>
      </c>
      <c r="F645" s="30">
        <f>_xll.WettedPerimeter($P$2:$P$68,$Q$2:$Q$68,D645)</f>
        <v>29.556536292095231</v>
      </c>
      <c r="G645" s="62">
        <f t="shared" si="71"/>
        <v>0.49167082787888922</v>
      </c>
      <c r="H645" s="62">
        <f t="shared" si="72"/>
        <v>0.62294488972382922</v>
      </c>
      <c r="I645" s="62">
        <f t="shared" si="73"/>
        <v>8.9935441671352088</v>
      </c>
      <c r="J645" s="62">
        <f t="shared" si="74"/>
        <v>8.9639365254740078</v>
      </c>
      <c r="K645" s="62">
        <f t="shared" si="75"/>
        <v>5.718650559996604</v>
      </c>
      <c r="L645">
        <f t="shared" si="76"/>
        <v>8.739903215187951</v>
      </c>
    </row>
    <row r="646" spans="1:12" x14ac:dyDescent="0.25">
      <c r="A646" s="67" t="s">
        <v>702</v>
      </c>
      <c r="B646">
        <v>1.5354399999999999</v>
      </c>
      <c r="C646">
        <v>0</v>
      </c>
      <c r="D646" s="20">
        <f t="shared" si="70"/>
        <v>375.46693899999997</v>
      </c>
      <c r="E646" s="30">
        <f>_xll.ChannelArea($P$2:$P$68,$Q$2:$Q$68,D646)</f>
        <v>15.948662042967088</v>
      </c>
      <c r="F646" s="30">
        <f>_xll.WettedPerimeter($P$2:$P$68,$Q$2:$Q$68,D646)</f>
        <v>30.222846943438597</v>
      </c>
      <c r="G646" s="62">
        <f t="shared" si="71"/>
        <v>0.52770217421325871</v>
      </c>
      <c r="H646" s="62">
        <f t="shared" si="72"/>
        <v>0.65301915762441842</v>
      </c>
      <c r="I646" s="62">
        <f t="shared" si="73"/>
        <v>10.723355908241299</v>
      </c>
      <c r="J646" s="62">
        <f t="shared" si="74"/>
        <v>10.822196861874897</v>
      </c>
      <c r="K646" s="62">
        <f t="shared" si="75"/>
        <v>7.9648105599990231</v>
      </c>
      <c r="L646">
        <f t="shared" si="76"/>
        <v>10.986846445812262</v>
      </c>
    </row>
    <row r="647" spans="1:12" x14ac:dyDescent="0.25">
      <c r="A647" s="67" t="s">
        <v>703</v>
      </c>
      <c r="B647">
        <v>1.511565</v>
      </c>
      <c r="C647">
        <v>0</v>
      </c>
      <c r="D647" s="20">
        <f t="shared" si="70"/>
        <v>375.44306399999999</v>
      </c>
      <c r="E647" s="30">
        <f>_xll.ChannelArea($P$2:$P$68,$Q$2:$Q$68,D647)</f>
        <v>15.236526749999086</v>
      </c>
      <c r="F647" s="30">
        <f>_xll.WettedPerimeter($P$2:$P$68,$Q$2:$Q$68,D647)</f>
        <v>29.889691617767316</v>
      </c>
      <c r="G647" s="62">
        <f t="shared" si="71"/>
        <v>0.50975857980890127</v>
      </c>
      <c r="H647" s="62">
        <f t="shared" si="72"/>
        <v>0.63813078434473269</v>
      </c>
      <c r="I647" s="62">
        <f t="shared" si="73"/>
        <v>9.8670064539403377</v>
      </c>
      <c r="J647" s="62">
        <f t="shared" si="74"/>
        <v>9.9132064386053287</v>
      </c>
      <c r="K647" s="62">
        <f t="shared" si="75"/>
        <v>6.8417305599978135</v>
      </c>
      <c r="L647">
        <f t="shared" si="76"/>
        <v>9.8634105521487072</v>
      </c>
    </row>
    <row r="648" spans="1:12" x14ac:dyDescent="0.25">
      <c r="A648" s="67" t="s">
        <v>704</v>
      </c>
      <c r="B648">
        <v>1.511565</v>
      </c>
      <c r="C648">
        <v>0</v>
      </c>
      <c r="D648" s="20">
        <f t="shared" si="70"/>
        <v>375.44306399999999</v>
      </c>
      <c r="E648" s="30">
        <f>_xll.ChannelArea($P$2:$P$68,$Q$2:$Q$68,D648)</f>
        <v>15.236526749999086</v>
      </c>
      <c r="F648" s="30">
        <f>_xll.WettedPerimeter($P$2:$P$68,$Q$2:$Q$68,D648)</f>
        <v>29.889691617767316</v>
      </c>
      <c r="G648" s="62">
        <f t="shared" si="71"/>
        <v>0.50975857980890127</v>
      </c>
      <c r="H648" s="62">
        <f t="shared" si="72"/>
        <v>0.63813078434473269</v>
      </c>
      <c r="I648" s="62">
        <f t="shared" si="73"/>
        <v>9.8670064539403377</v>
      </c>
      <c r="J648" s="62">
        <f t="shared" si="74"/>
        <v>9.9132064386053287</v>
      </c>
      <c r="K648" s="62">
        <f t="shared" si="75"/>
        <v>6.8417305599978135</v>
      </c>
      <c r="L648">
        <f t="shared" si="76"/>
        <v>9.8634105521487072</v>
      </c>
    </row>
    <row r="649" spans="1:12" x14ac:dyDescent="0.25">
      <c r="A649" s="67" t="s">
        <v>705</v>
      </c>
      <c r="B649">
        <v>1.5354399999999999</v>
      </c>
      <c r="C649">
        <v>4.6000000000000227</v>
      </c>
      <c r="D649" s="20">
        <f t="shared" si="70"/>
        <v>375.46693899999997</v>
      </c>
      <c r="E649" s="30">
        <f>_xll.ChannelArea($P$2:$P$68,$Q$2:$Q$68,D649)</f>
        <v>15.948662042967088</v>
      </c>
      <c r="F649" s="30">
        <f>_xll.WettedPerimeter($P$2:$P$68,$Q$2:$Q$68,D649)</f>
        <v>30.222846943438597</v>
      </c>
      <c r="G649" s="62">
        <f t="shared" si="71"/>
        <v>0.52770217421325871</v>
      </c>
      <c r="H649" s="62">
        <f t="shared" si="72"/>
        <v>0.65301915762441842</v>
      </c>
      <c r="I649" s="62">
        <f t="shared" si="73"/>
        <v>10.723355908241299</v>
      </c>
      <c r="J649" s="62">
        <f t="shared" si="74"/>
        <v>10.822196861874897</v>
      </c>
      <c r="K649" s="62">
        <f t="shared" si="75"/>
        <v>7.9648105599990231</v>
      </c>
      <c r="L649">
        <f t="shared" si="76"/>
        <v>10.986846445812262</v>
      </c>
    </row>
    <row r="650" spans="1:12" x14ac:dyDescent="0.25">
      <c r="A650" s="67" t="s">
        <v>706</v>
      </c>
      <c r="B650">
        <v>1.511565</v>
      </c>
      <c r="C650">
        <v>0.1999999999999886</v>
      </c>
      <c r="D650" s="20">
        <f t="shared" si="70"/>
        <v>375.44306399999999</v>
      </c>
      <c r="E650" s="30">
        <f>_xll.ChannelArea($P$2:$P$68,$Q$2:$Q$68,D650)</f>
        <v>15.236526749999086</v>
      </c>
      <c r="F650" s="30">
        <f>_xll.WettedPerimeter($P$2:$P$68,$Q$2:$Q$68,D650)</f>
        <v>29.889691617767316</v>
      </c>
      <c r="G650" s="62">
        <f t="shared" si="71"/>
        <v>0.50975857980890127</v>
      </c>
      <c r="H650" s="62">
        <f t="shared" si="72"/>
        <v>0.63813078434473269</v>
      </c>
      <c r="I650" s="62">
        <f t="shared" si="73"/>
        <v>9.8670064539403377</v>
      </c>
      <c r="J650" s="62">
        <f t="shared" si="74"/>
        <v>9.9132064386053287</v>
      </c>
      <c r="K650" s="62">
        <f t="shared" si="75"/>
        <v>6.8417305599978135</v>
      </c>
      <c r="L650">
        <f t="shared" si="76"/>
        <v>9.8634105521487072</v>
      </c>
    </row>
    <row r="651" spans="1:12" x14ac:dyDescent="0.25">
      <c r="A651" s="67" t="s">
        <v>707</v>
      </c>
      <c r="B651">
        <v>1.511565</v>
      </c>
      <c r="C651">
        <v>0</v>
      </c>
      <c r="D651" s="20">
        <f t="shared" si="70"/>
        <v>375.44306399999999</v>
      </c>
      <c r="E651" s="30">
        <f>_xll.ChannelArea($P$2:$P$68,$Q$2:$Q$68,D651)</f>
        <v>15.236526749999086</v>
      </c>
      <c r="F651" s="30">
        <f>_xll.WettedPerimeter($P$2:$P$68,$Q$2:$Q$68,D651)</f>
        <v>29.889691617767316</v>
      </c>
      <c r="G651" s="62">
        <f t="shared" si="71"/>
        <v>0.50975857980890127</v>
      </c>
      <c r="H651" s="62">
        <f t="shared" si="72"/>
        <v>0.63813078434473269</v>
      </c>
      <c r="I651" s="62">
        <f t="shared" si="73"/>
        <v>9.8670064539403377</v>
      </c>
      <c r="J651" s="62">
        <f t="shared" si="74"/>
        <v>9.9132064386053287</v>
      </c>
      <c r="K651" s="62">
        <f t="shared" si="75"/>
        <v>6.8417305599978135</v>
      </c>
      <c r="L651">
        <f t="shared" si="76"/>
        <v>9.8634105521487072</v>
      </c>
    </row>
    <row r="652" spans="1:12" x14ac:dyDescent="0.25">
      <c r="A652" s="67" t="s">
        <v>708</v>
      </c>
      <c r="B652">
        <v>1.5354399999999999</v>
      </c>
      <c r="C652">
        <v>0</v>
      </c>
      <c r="D652" s="20">
        <f t="shared" si="70"/>
        <v>375.46693899999997</v>
      </c>
      <c r="E652" s="30">
        <f>_xll.ChannelArea($P$2:$P$68,$Q$2:$Q$68,D652)</f>
        <v>15.948662042967088</v>
      </c>
      <c r="F652" s="30">
        <f>_xll.WettedPerimeter($P$2:$P$68,$Q$2:$Q$68,D652)</f>
        <v>30.222846943438597</v>
      </c>
      <c r="G652" s="62">
        <f t="shared" si="71"/>
        <v>0.52770217421325871</v>
      </c>
      <c r="H652" s="62">
        <f t="shared" si="72"/>
        <v>0.65301915762441842</v>
      </c>
      <c r="I652" s="62">
        <f t="shared" si="73"/>
        <v>10.723355908241299</v>
      </c>
      <c r="J652" s="62">
        <f t="shared" si="74"/>
        <v>10.822196861874897</v>
      </c>
      <c r="K652" s="62">
        <f t="shared" si="75"/>
        <v>7.9648105599990231</v>
      </c>
      <c r="L652">
        <f t="shared" si="76"/>
        <v>10.986846445812262</v>
      </c>
    </row>
    <row r="653" spans="1:12" x14ac:dyDescent="0.25">
      <c r="A653" s="67" t="s">
        <v>709</v>
      </c>
      <c r="B653">
        <v>1.5354399999999999</v>
      </c>
      <c r="C653">
        <v>0</v>
      </c>
      <c r="D653" s="20">
        <f t="shared" si="70"/>
        <v>375.46693899999997</v>
      </c>
      <c r="E653" s="30">
        <f>_xll.ChannelArea($P$2:$P$68,$Q$2:$Q$68,D653)</f>
        <v>15.948662042967088</v>
      </c>
      <c r="F653" s="30">
        <f>_xll.WettedPerimeter($P$2:$P$68,$Q$2:$Q$68,D653)</f>
        <v>30.222846943438597</v>
      </c>
      <c r="G653" s="62">
        <f t="shared" si="71"/>
        <v>0.52770217421325871</v>
      </c>
      <c r="H653" s="62">
        <f t="shared" si="72"/>
        <v>0.65301915762441842</v>
      </c>
      <c r="I653" s="62">
        <f t="shared" si="73"/>
        <v>10.723355908241299</v>
      </c>
      <c r="J653" s="62">
        <f t="shared" si="74"/>
        <v>10.822196861874897</v>
      </c>
      <c r="K653" s="62">
        <f t="shared" si="75"/>
        <v>7.9648105599990231</v>
      </c>
      <c r="L653">
        <f t="shared" si="76"/>
        <v>10.986846445812262</v>
      </c>
    </row>
    <row r="654" spans="1:12" x14ac:dyDescent="0.25">
      <c r="A654" s="67" t="s">
        <v>710</v>
      </c>
      <c r="B654">
        <v>1.91744</v>
      </c>
      <c r="C654">
        <v>0</v>
      </c>
      <c r="D654" s="20">
        <f t="shared" si="70"/>
        <v>375.84893899999997</v>
      </c>
      <c r="E654" s="30">
        <f>_xll.ChannelArea($P$2:$P$68,$Q$2:$Q$68,D654)</f>
        <v>30.705863829088226</v>
      </c>
      <c r="F654" s="30">
        <f>_xll.WettedPerimeter($P$2:$P$68,$Q$2:$Q$68,D654)</f>
        <v>45.591528837908058</v>
      </c>
      <c r="G654" s="62">
        <f t="shared" si="71"/>
        <v>0.67349932348741892</v>
      </c>
      <c r="H654" s="62">
        <f t="shared" si="72"/>
        <v>0.76834825488240732</v>
      </c>
      <c r="I654" s="62">
        <f t="shared" si="73"/>
        <v>17.356854924326303</v>
      </c>
      <c r="J654" s="62">
        <f t="shared" si="74"/>
        <v>17.232193987076293</v>
      </c>
      <c r="K654" s="62">
        <f t="shared" si="75"/>
        <v>25.934090560000186</v>
      </c>
      <c r="L654">
        <f t="shared" si="76"/>
        <v>28.952111866572523</v>
      </c>
    </row>
    <row r="655" spans="1:12" x14ac:dyDescent="0.25">
      <c r="A655" s="67" t="s">
        <v>711</v>
      </c>
      <c r="B655">
        <v>1.798065</v>
      </c>
      <c r="C655">
        <v>0</v>
      </c>
      <c r="D655" s="20">
        <f t="shared" si="70"/>
        <v>375.72956399999998</v>
      </c>
      <c r="E655" s="30">
        <f>_xll.ChannelArea($P$2:$P$68,$Q$2:$Q$68,D655)</f>
        <v>25.336686970995469</v>
      </c>
      <c r="F655" s="30">
        <f>_xll.WettedPerimeter($P$2:$P$68,$Q$2:$Q$68,D655)</f>
        <v>45.120000690078925</v>
      </c>
      <c r="G655" s="62">
        <f t="shared" si="71"/>
        <v>0.56154003952767118</v>
      </c>
      <c r="H655" s="62">
        <f t="shared" si="72"/>
        <v>0.68064472876828441</v>
      </c>
      <c r="I655" s="62">
        <f t="shared" si="73"/>
        <v>12.312323509294185</v>
      </c>
      <c r="J655" s="62">
        <f t="shared" si="74"/>
        <v>12.455235608794499</v>
      </c>
      <c r="K655" s="62">
        <f t="shared" si="75"/>
        <v>20.318690559997776</v>
      </c>
      <c r="L655">
        <f t="shared" si="76"/>
        <v>23.33992861675506</v>
      </c>
    </row>
    <row r="656" spans="1:12" x14ac:dyDescent="0.25">
      <c r="A656" s="67" t="s">
        <v>712</v>
      </c>
      <c r="B656">
        <v>1.798065</v>
      </c>
      <c r="C656">
        <v>0</v>
      </c>
      <c r="D656" s="20">
        <f t="shared" si="70"/>
        <v>375.72956399999998</v>
      </c>
      <c r="E656" s="30">
        <f>_xll.ChannelArea($P$2:$P$68,$Q$2:$Q$68,D656)</f>
        <v>25.336686970995469</v>
      </c>
      <c r="F656" s="30">
        <f>_xll.WettedPerimeter($P$2:$P$68,$Q$2:$Q$68,D656)</f>
        <v>45.120000690078925</v>
      </c>
      <c r="G656" s="62">
        <f t="shared" si="71"/>
        <v>0.56154003952767118</v>
      </c>
      <c r="H656" s="62">
        <f t="shared" si="72"/>
        <v>0.68064472876828441</v>
      </c>
      <c r="I656" s="62">
        <f t="shared" si="73"/>
        <v>12.312323509294185</v>
      </c>
      <c r="J656" s="62">
        <f t="shared" si="74"/>
        <v>12.455235608794499</v>
      </c>
      <c r="K656" s="62">
        <f t="shared" si="75"/>
        <v>20.318690559997776</v>
      </c>
      <c r="L656">
        <f t="shared" si="76"/>
        <v>23.33992861675506</v>
      </c>
    </row>
    <row r="657" spans="1:12" x14ac:dyDescent="0.25">
      <c r="A657" s="67" t="s">
        <v>713</v>
      </c>
      <c r="B657">
        <v>1.7503150000000001</v>
      </c>
      <c r="C657">
        <v>0</v>
      </c>
      <c r="D657" s="20">
        <f t="shared" si="70"/>
        <v>375.68181399999997</v>
      </c>
      <c r="E657" s="30">
        <f>_xll.ChannelArea($P$2:$P$68,$Q$2:$Q$68,D657)</f>
        <v>23.226717796745454</v>
      </c>
      <c r="F657" s="30">
        <f>_xll.WettedPerimeter($P$2:$P$68,$Q$2:$Q$68,D657)</f>
        <v>43.781375761797477</v>
      </c>
      <c r="G657" s="62">
        <f t="shared" si="71"/>
        <v>0.53051594182685557</v>
      </c>
      <c r="H657" s="62">
        <f t="shared" si="72"/>
        <v>0.65533841419784111</v>
      </c>
      <c r="I657" s="62">
        <f t="shared" si="73"/>
        <v>10.856754907831426</v>
      </c>
      <c r="J657" s="62">
        <f t="shared" si="74"/>
        <v>10.961927707694379</v>
      </c>
      <c r="K657" s="62">
        <f t="shared" si="75"/>
        <v>18.072530559998995</v>
      </c>
      <c r="L657">
        <f t="shared" si="76"/>
        <v>21.094556039650342</v>
      </c>
    </row>
    <row r="658" spans="1:12" x14ac:dyDescent="0.25">
      <c r="A658" s="67" t="s">
        <v>714</v>
      </c>
      <c r="B658">
        <v>1.67869</v>
      </c>
      <c r="C658">
        <v>0</v>
      </c>
      <c r="D658" s="20">
        <f t="shared" si="70"/>
        <v>375.61018899999999</v>
      </c>
      <c r="E658" s="30">
        <f>_xll.ChannelArea($P$2:$P$68,$Q$2:$Q$68,D658)</f>
        <v>20.394463855467684</v>
      </c>
      <c r="F658" s="30">
        <f>_xll.WettedPerimeter($P$2:$P$68,$Q$2:$Q$68,D658)</f>
        <v>32.346430369271459</v>
      </c>
      <c r="G658" s="62">
        <f t="shared" si="71"/>
        <v>0.63050122139109566</v>
      </c>
      <c r="H658" s="62">
        <f t="shared" si="72"/>
        <v>0.73528767807794515</v>
      </c>
      <c r="I658" s="62">
        <f t="shared" si="73"/>
        <v>15.455276667687247</v>
      </c>
      <c r="J658" s="62">
        <f t="shared" si="74"/>
        <v>15.498760355599174</v>
      </c>
      <c r="K658" s="62">
        <f t="shared" si="75"/>
        <v>14.703290559999004</v>
      </c>
      <c r="L658">
        <f t="shared" si="76"/>
        <v>17.725962007549242</v>
      </c>
    </row>
    <row r="659" spans="1:12" x14ac:dyDescent="0.25">
      <c r="A659" s="67" t="s">
        <v>715</v>
      </c>
      <c r="B659">
        <v>1.67869</v>
      </c>
      <c r="C659">
        <v>0</v>
      </c>
      <c r="D659" s="20">
        <f t="shared" si="70"/>
        <v>375.61018899999999</v>
      </c>
      <c r="E659" s="30">
        <f>_xll.ChannelArea($P$2:$P$68,$Q$2:$Q$68,D659)</f>
        <v>20.394463855467684</v>
      </c>
      <c r="F659" s="30">
        <f>_xll.WettedPerimeter($P$2:$P$68,$Q$2:$Q$68,D659)</f>
        <v>32.346430369271459</v>
      </c>
      <c r="G659" s="62">
        <f t="shared" si="71"/>
        <v>0.63050122139109566</v>
      </c>
      <c r="H659" s="62">
        <f t="shared" si="72"/>
        <v>0.73528767807794515</v>
      </c>
      <c r="I659" s="62">
        <f t="shared" si="73"/>
        <v>15.455276667687247</v>
      </c>
      <c r="J659" s="62">
        <f t="shared" si="74"/>
        <v>15.498760355599174</v>
      </c>
      <c r="K659" s="62">
        <f t="shared" si="75"/>
        <v>14.703290559999004</v>
      </c>
      <c r="L659">
        <f t="shared" si="76"/>
        <v>17.725962007549242</v>
      </c>
    </row>
    <row r="660" spans="1:12" x14ac:dyDescent="0.25">
      <c r="A660" s="67" t="s">
        <v>716</v>
      </c>
      <c r="B660">
        <v>1.607065</v>
      </c>
      <c r="C660">
        <v>0</v>
      </c>
      <c r="D660" s="20">
        <f t="shared" si="70"/>
        <v>375.53856399999995</v>
      </c>
      <c r="E660" s="30">
        <f>_xll.ChannelArea($P$2:$P$68,$Q$2:$Q$68,D660)</f>
        <v>18.133891196426308</v>
      </c>
      <c r="F660" s="30">
        <f>_xll.WettedPerimeter($P$2:$P$68,$Q$2:$Q$68,D660)</f>
        <v>31.319362994927708</v>
      </c>
      <c r="G660" s="62">
        <f t="shared" si="71"/>
        <v>0.57899936213144443</v>
      </c>
      <c r="H660" s="62">
        <f t="shared" si="72"/>
        <v>0.69468095105104488</v>
      </c>
      <c r="I660" s="62">
        <f t="shared" si="73"/>
        <v>13.119658942554</v>
      </c>
      <c r="J660" s="62">
        <f t="shared" si="74"/>
        <v>13.259741545204809</v>
      </c>
      <c r="K660" s="62">
        <f t="shared" si="75"/>
        <v>11.334050559999014</v>
      </c>
      <c r="L660">
        <f t="shared" si="76"/>
        <v>14.356725557969185</v>
      </c>
    </row>
    <row r="661" spans="1:12" x14ac:dyDescent="0.25">
      <c r="A661" s="67" t="s">
        <v>717</v>
      </c>
      <c r="B661">
        <v>1.6548149999999999</v>
      </c>
      <c r="C661">
        <v>0</v>
      </c>
      <c r="D661" s="20">
        <f t="shared" si="70"/>
        <v>375.58631399999996</v>
      </c>
      <c r="E661" s="30">
        <f>_xll.ChannelArea($P$2:$P$68,$Q$2:$Q$68,D661)</f>
        <v>19.633172921872923</v>
      </c>
      <c r="F661" s="30">
        <f>_xll.WettedPerimeter($P$2:$P$68,$Q$2:$Q$68,D661)</f>
        <v>32.013275043599172</v>
      </c>
      <c r="G661" s="62">
        <f t="shared" si="71"/>
        <v>0.61328223667007908</v>
      </c>
      <c r="H661" s="62">
        <f t="shared" si="72"/>
        <v>0.72183885788117319</v>
      </c>
      <c r="I661" s="62">
        <f t="shared" si="73"/>
        <v>14.681727427609321</v>
      </c>
      <c r="J661" s="62">
        <f t="shared" si="74"/>
        <v>14.771200477329661</v>
      </c>
      <c r="K661" s="62">
        <f t="shared" si="75"/>
        <v>13.580210559997795</v>
      </c>
      <c r="L661">
        <f t="shared" si="76"/>
        <v>16.602954582849634</v>
      </c>
    </row>
    <row r="662" spans="1:12" x14ac:dyDescent="0.25">
      <c r="A662" s="67" t="s">
        <v>718</v>
      </c>
      <c r="B662">
        <v>1.7025650000000001</v>
      </c>
      <c r="C662">
        <v>0</v>
      </c>
      <c r="D662" s="20">
        <f t="shared" si="70"/>
        <v>375.63406399999997</v>
      </c>
      <c r="E662" s="30">
        <f>_xll.ChannelArea($P$2:$P$68,$Q$2:$Q$68,D662)</f>
        <v>21.163449999998132</v>
      </c>
      <c r="F662" s="30">
        <f>_xll.WettedPerimeter($P$2:$P$68,$Q$2:$Q$68,D662)</f>
        <v>32.679585694942965</v>
      </c>
      <c r="G662" s="62">
        <f t="shared" si="71"/>
        <v>0.64760459932247827</v>
      </c>
      <c r="H662" s="62">
        <f t="shared" si="72"/>
        <v>0.74852552806957839</v>
      </c>
      <c r="I662" s="62">
        <f t="shared" si="73"/>
        <v>16.216691323506009</v>
      </c>
      <c r="J662" s="62">
        <f t="shared" si="74"/>
        <v>16.202025729762777</v>
      </c>
      <c r="K662" s="62">
        <f t="shared" si="75"/>
        <v>15.826370559996576</v>
      </c>
      <c r="L662">
        <f t="shared" si="76"/>
        <v>18.84889805255807</v>
      </c>
    </row>
    <row r="663" spans="1:12" x14ac:dyDescent="0.25">
      <c r="A663" s="67" t="s">
        <v>719</v>
      </c>
      <c r="B663">
        <v>1.6548149999999999</v>
      </c>
      <c r="C663">
        <v>0</v>
      </c>
      <c r="D663" s="20">
        <f t="shared" si="70"/>
        <v>375.58631399999996</v>
      </c>
      <c r="E663" s="30">
        <f>_xll.ChannelArea($P$2:$P$68,$Q$2:$Q$68,D663)</f>
        <v>19.633172921872923</v>
      </c>
      <c r="F663" s="30">
        <f>_xll.WettedPerimeter($P$2:$P$68,$Q$2:$Q$68,D663)</f>
        <v>32.013275043599172</v>
      </c>
      <c r="G663" s="62">
        <f t="shared" si="71"/>
        <v>0.61328223667007908</v>
      </c>
      <c r="H663" s="62">
        <f t="shared" si="72"/>
        <v>0.72183885788117319</v>
      </c>
      <c r="I663" s="62">
        <f t="shared" si="73"/>
        <v>14.681727427609321</v>
      </c>
      <c r="J663" s="62">
        <f t="shared" si="74"/>
        <v>14.771200477329661</v>
      </c>
      <c r="K663" s="62">
        <f t="shared" si="75"/>
        <v>13.580210559997795</v>
      </c>
      <c r="L663">
        <f t="shared" si="76"/>
        <v>16.602954582849634</v>
      </c>
    </row>
    <row r="664" spans="1:12" x14ac:dyDescent="0.25">
      <c r="A664" s="67" t="s">
        <v>720</v>
      </c>
      <c r="B664">
        <v>1.67869</v>
      </c>
      <c r="C664">
        <v>0</v>
      </c>
      <c r="D664" s="20">
        <f t="shared" si="70"/>
        <v>375.61018899999999</v>
      </c>
      <c r="E664" s="30">
        <f>_xll.ChannelArea($P$2:$P$68,$Q$2:$Q$68,D664)</f>
        <v>20.394463855467684</v>
      </c>
      <c r="F664" s="30">
        <f>_xll.WettedPerimeter($P$2:$P$68,$Q$2:$Q$68,D664)</f>
        <v>32.346430369271459</v>
      </c>
      <c r="G664" s="62">
        <f t="shared" si="71"/>
        <v>0.63050122139109566</v>
      </c>
      <c r="H664" s="62">
        <f t="shared" si="72"/>
        <v>0.73528767807794515</v>
      </c>
      <c r="I664" s="62">
        <f t="shared" si="73"/>
        <v>15.455276667687247</v>
      </c>
      <c r="J664" s="62">
        <f t="shared" si="74"/>
        <v>15.498760355599174</v>
      </c>
      <c r="K664" s="62">
        <f t="shared" si="75"/>
        <v>14.703290559999004</v>
      </c>
      <c r="L664">
        <f t="shared" si="76"/>
        <v>17.725962007549242</v>
      </c>
    </row>
    <row r="665" spans="1:12" x14ac:dyDescent="0.25">
      <c r="A665" s="67" t="s">
        <v>721</v>
      </c>
      <c r="B665">
        <v>1.5831900000000001</v>
      </c>
      <c r="C665">
        <v>0</v>
      </c>
      <c r="D665" s="20">
        <f t="shared" si="70"/>
        <v>375.51468899999998</v>
      </c>
      <c r="E665" s="30">
        <f>_xll.ChannelArea($P$2:$P$68,$Q$2:$Q$68,D665)</f>
        <v>17.396855664061025</v>
      </c>
      <c r="F665" s="30">
        <f>_xll.WettedPerimeter($P$2:$P$68,$Q$2:$Q$68,D665)</f>
        <v>30.943692613695337</v>
      </c>
      <c r="G665" s="62">
        <f t="shared" si="71"/>
        <v>0.56221007238035225</v>
      </c>
      <c r="H665" s="62">
        <f t="shared" si="72"/>
        <v>0.68118605399391163</v>
      </c>
      <c r="I665" s="62">
        <f t="shared" si="73"/>
        <v>12.343459453621808</v>
      </c>
      <c r="J665" s="62">
        <f t="shared" si="74"/>
        <v>12.486568800129861</v>
      </c>
      <c r="K665" s="62">
        <f t="shared" si="75"/>
        <v>10.210970559997804</v>
      </c>
      <c r="L665">
        <f t="shared" si="76"/>
        <v>13.233503939642105</v>
      </c>
    </row>
    <row r="666" spans="1:12" x14ac:dyDescent="0.25">
      <c r="A666" s="67" t="s">
        <v>722</v>
      </c>
      <c r="B666">
        <v>1.6309400000000001</v>
      </c>
      <c r="C666">
        <v>0</v>
      </c>
      <c r="D666" s="20">
        <f t="shared" si="70"/>
        <v>375.56243899999998</v>
      </c>
      <c r="E666" s="30">
        <f>_xll.ChannelArea($P$2:$P$68,$Q$2:$Q$68,D666)</f>
        <v>18.879577199217472</v>
      </c>
      <c r="F666" s="30">
        <f>_xll.WettedPerimeter($P$2:$P$68,$Q$2:$Q$68,D666)</f>
        <v>31.680119717927667</v>
      </c>
      <c r="G666" s="62">
        <f t="shared" si="71"/>
        <v>0.5959439979178357</v>
      </c>
      <c r="H666" s="62">
        <f t="shared" si="72"/>
        <v>0.70816908982185933</v>
      </c>
      <c r="I666" s="62">
        <f t="shared" si="73"/>
        <v>13.895469708373707</v>
      </c>
      <c r="J666" s="62">
        <f t="shared" si="74"/>
        <v>14.017662035954112</v>
      </c>
      <c r="K666" s="62">
        <f t="shared" si="75"/>
        <v>12.457130560000223</v>
      </c>
      <c r="L666">
        <f t="shared" si="76"/>
        <v>15.479875769335194</v>
      </c>
    </row>
    <row r="667" spans="1:12" x14ac:dyDescent="0.25">
      <c r="A667" s="67" t="s">
        <v>723</v>
      </c>
      <c r="B667">
        <v>1.5831900000000001</v>
      </c>
      <c r="C667">
        <v>0</v>
      </c>
      <c r="D667" s="20">
        <f t="shared" si="70"/>
        <v>375.51468899999998</v>
      </c>
      <c r="E667" s="30">
        <f>_xll.ChannelArea($P$2:$P$68,$Q$2:$Q$68,D667)</f>
        <v>17.396855664061025</v>
      </c>
      <c r="F667" s="30">
        <f>_xll.WettedPerimeter($P$2:$P$68,$Q$2:$Q$68,D667)</f>
        <v>30.943692613695337</v>
      </c>
      <c r="G667" s="62">
        <f t="shared" si="71"/>
        <v>0.56221007238035225</v>
      </c>
      <c r="H667" s="62">
        <f t="shared" si="72"/>
        <v>0.68118605399391163</v>
      </c>
      <c r="I667" s="62">
        <f t="shared" si="73"/>
        <v>12.343459453621808</v>
      </c>
      <c r="J667" s="62">
        <f t="shared" si="74"/>
        <v>12.486568800129861</v>
      </c>
      <c r="K667" s="62">
        <f t="shared" si="75"/>
        <v>10.210970559997804</v>
      </c>
      <c r="L667">
        <f t="shared" si="76"/>
        <v>13.233503939642105</v>
      </c>
    </row>
    <row r="668" spans="1:12" x14ac:dyDescent="0.25">
      <c r="A668" s="67" t="s">
        <v>724</v>
      </c>
      <c r="B668">
        <v>1.607065</v>
      </c>
      <c r="C668">
        <v>0</v>
      </c>
      <c r="D668" s="20">
        <f t="shared" si="70"/>
        <v>375.53856399999995</v>
      </c>
      <c r="E668" s="30">
        <f>_xll.ChannelArea($P$2:$P$68,$Q$2:$Q$68,D668)</f>
        <v>18.133891196426308</v>
      </c>
      <c r="F668" s="30">
        <f>_xll.WettedPerimeter($P$2:$P$68,$Q$2:$Q$68,D668)</f>
        <v>31.319362994927708</v>
      </c>
      <c r="G668" s="62">
        <f t="shared" si="71"/>
        <v>0.57899936213144443</v>
      </c>
      <c r="H668" s="62">
        <f t="shared" si="72"/>
        <v>0.69468095105104488</v>
      </c>
      <c r="I668" s="62">
        <f t="shared" si="73"/>
        <v>13.119658942554</v>
      </c>
      <c r="J668" s="62">
        <f t="shared" si="74"/>
        <v>13.259741545204809</v>
      </c>
      <c r="K668" s="62">
        <f t="shared" si="75"/>
        <v>11.334050559999014</v>
      </c>
      <c r="L668">
        <f t="shared" si="76"/>
        <v>14.356725557969185</v>
      </c>
    </row>
    <row r="669" spans="1:12" x14ac:dyDescent="0.25">
      <c r="A669" s="67" t="s">
        <v>725</v>
      </c>
      <c r="B669">
        <v>1.5354399999999999</v>
      </c>
      <c r="C669">
        <v>0</v>
      </c>
      <c r="D669" s="20">
        <f t="shared" si="70"/>
        <v>375.46693899999997</v>
      </c>
      <c r="E669" s="30">
        <f>_xll.ChannelArea($P$2:$P$68,$Q$2:$Q$68,D669)</f>
        <v>15.948662042967088</v>
      </c>
      <c r="F669" s="30">
        <f>_xll.WettedPerimeter($P$2:$P$68,$Q$2:$Q$68,D669)</f>
        <v>30.222846943438597</v>
      </c>
      <c r="G669" s="62">
        <f t="shared" si="71"/>
        <v>0.52770217421325871</v>
      </c>
      <c r="H669" s="62">
        <f t="shared" si="72"/>
        <v>0.65301915762441842</v>
      </c>
      <c r="I669" s="62">
        <f t="shared" si="73"/>
        <v>10.723355908241299</v>
      </c>
      <c r="J669" s="62">
        <f t="shared" si="74"/>
        <v>10.822196861874897</v>
      </c>
      <c r="K669" s="62">
        <f t="shared" si="75"/>
        <v>7.9648105599990231</v>
      </c>
      <c r="L669">
        <f t="shared" si="76"/>
        <v>10.986846445812262</v>
      </c>
    </row>
    <row r="670" spans="1:12" x14ac:dyDescent="0.25">
      <c r="A670" s="67" t="s">
        <v>726</v>
      </c>
      <c r="B670">
        <v>1.511565</v>
      </c>
      <c r="C670">
        <v>0</v>
      </c>
      <c r="D670" s="20">
        <f t="shared" si="70"/>
        <v>375.44306399999999</v>
      </c>
      <c r="E670" s="30">
        <f>_xll.ChannelArea($P$2:$P$68,$Q$2:$Q$68,D670)</f>
        <v>15.236526749999086</v>
      </c>
      <c r="F670" s="30">
        <f>_xll.WettedPerimeter($P$2:$P$68,$Q$2:$Q$68,D670)</f>
        <v>29.889691617767316</v>
      </c>
      <c r="G670" s="62">
        <f t="shared" si="71"/>
        <v>0.50975857980890127</v>
      </c>
      <c r="H670" s="62">
        <f t="shared" si="72"/>
        <v>0.63813078434473269</v>
      </c>
      <c r="I670" s="62">
        <f t="shared" si="73"/>
        <v>9.8670064539403377</v>
      </c>
      <c r="J670" s="62">
        <f t="shared" si="74"/>
        <v>9.9132064386053287</v>
      </c>
      <c r="K670" s="62">
        <f t="shared" si="75"/>
        <v>6.8417305599978135</v>
      </c>
      <c r="L670">
        <f t="shared" si="76"/>
        <v>9.8634105521487072</v>
      </c>
    </row>
    <row r="671" spans="1:12" x14ac:dyDescent="0.25">
      <c r="A671" s="67" t="s">
        <v>727</v>
      </c>
      <c r="B671">
        <v>1.5831900000000001</v>
      </c>
      <c r="C671">
        <v>0</v>
      </c>
      <c r="D671" s="20">
        <f t="shared" si="70"/>
        <v>375.51468899999998</v>
      </c>
      <c r="E671" s="30">
        <f>_xll.ChannelArea($P$2:$P$68,$Q$2:$Q$68,D671)</f>
        <v>17.396855664061025</v>
      </c>
      <c r="F671" s="30">
        <f>_xll.WettedPerimeter($P$2:$P$68,$Q$2:$Q$68,D671)</f>
        <v>30.943692613695337</v>
      </c>
      <c r="G671" s="62">
        <f t="shared" si="71"/>
        <v>0.56221007238035225</v>
      </c>
      <c r="H671" s="62">
        <f t="shared" si="72"/>
        <v>0.68118605399391163</v>
      </c>
      <c r="I671" s="62">
        <f t="shared" si="73"/>
        <v>12.343459453621808</v>
      </c>
      <c r="J671" s="62">
        <f t="shared" si="74"/>
        <v>12.486568800129861</v>
      </c>
      <c r="K671" s="62">
        <f t="shared" si="75"/>
        <v>10.210970559997804</v>
      </c>
      <c r="L671">
        <f t="shared" si="76"/>
        <v>13.233503939642105</v>
      </c>
    </row>
    <row r="672" spans="1:12" x14ac:dyDescent="0.25">
      <c r="A672" s="67" t="s">
        <v>728</v>
      </c>
      <c r="B672">
        <v>1.5831900000000001</v>
      </c>
      <c r="C672">
        <v>0</v>
      </c>
      <c r="D672" s="20">
        <f t="shared" si="70"/>
        <v>375.51468899999998</v>
      </c>
      <c r="E672" s="30">
        <f>_xll.ChannelArea($P$2:$P$68,$Q$2:$Q$68,D672)</f>
        <v>17.396855664061025</v>
      </c>
      <c r="F672" s="30">
        <f>_xll.WettedPerimeter($P$2:$P$68,$Q$2:$Q$68,D672)</f>
        <v>30.943692613695337</v>
      </c>
      <c r="G672" s="62">
        <f t="shared" si="71"/>
        <v>0.56221007238035225</v>
      </c>
      <c r="H672" s="62">
        <f t="shared" si="72"/>
        <v>0.68118605399391163</v>
      </c>
      <c r="I672" s="62">
        <f t="shared" si="73"/>
        <v>12.343459453621808</v>
      </c>
      <c r="J672" s="62">
        <f t="shared" si="74"/>
        <v>12.486568800129861</v>
      </c>
      <c r="K672" s="62">
        <f t="shared" si="75"/>
        <v>10.210970559997804</v>
      </c>
      <c r="L672">
        <f t="shared" si="76"/>
        <v>13.233503939642105</v>
      </c>
    </row>
    <row r="673" spans="1:12" x14ac:dyDescent="0.25">
      <c r="A673" s="67" t="s">
        <v>729</v>
      </c>
      <c r="B673">
        <v>1.5831900000000001</v>
      </c>
      <c r="C673">
        <v>0</v>
      </c>
      <c r="D673" s="20">
        <f t="shared" si="70"/>
        <v>375.51468899999998</v>
      </c>
      <c r="E673" s="30">
        <f>_xll.ChannelArea($P$2:$P$68,$Q$2:$Q$68,D673)</f>
        <v>17.396855664061025</v>
      </c>
      <c r="F673" s="30">
        <f>_xll.WettedPerimeter($P$2:$P$68,$Q$2:$Q$68,D673)</f>
        <v>30.943692613695337</v>
      </c>
      <c r="G673" s="62">
        <f t="shared" si="71"/>
        <v>0.56221007238035225</v>
      </c>
      <c r="H673" s="62">
        <f t="shared" si="72"/>
        <v>0.68118605399391163</v>
      </c>
      <c r="I673" s="62">
        <f t="shared" si="73"/>
        <v>12.343459453621808</v>
      </c>
      <c r="J673" s="62">
        <f t="shared" si="74"/>
        <v>12.486568800129861</v>
      </c>
      <c r="K673" s="62">
        <f t="shared" si="75"/>
        <v>10.210970559997804</v>
      </c>
      <c r="L673">
        <f t="shared" si="76"/>
        <v>13.233503939642105</v>
      </c>
    </row>
    <row r="674" spans="1:12" x14ac:dyDescent="0.25">
      <c r="A674" s="67" t="s">
        <v>730</v>
      </c>
      <c r="B674">
        <v>1.48769</v>
      </c>
      <c r="C674">
        <v>0</v>
      </c>
      <c r="D674" s="20">
        <f t="shared" si="70"/>
        <v>375.41918899999996</v>
      </c>
      <c r="E674" s="30">
        <f>_xll.ChannelArea($P$2:$P$68,$Q$2:$Q$68,D674)</f>
        <v>14.532086667966897</v>
      </c>
      <c r="F674" s="30">
        <f>_xll.WettedPerimeter($P$2:$P$68,$Q$2:$Q$68,D674)</f>
        <v>29.556536292095231</v>
      </c>
      <c r="G674" s="62">
        <f t="shared" si="71"/>
        <v>0.49167082787888922</v>
      </c>
      <c r="H674" s="62">
        <f t="shared" si="72"/>
        <v>0.62294488972382922</v>
      </c>
      <c r="I674" s="62">
        <f t="shared" si="73"/>
        <v>8.9935441671352088</v>
      </c>
      <c r="J674" s="62">
        <f t="shared" si="74"/>
        <v>8.9639365254740078</v>
      </c>
      <c r="K674" s="62">
        <f t="shared" si="75"/>
        <v>5.718650559996604</v>
      </c>
      <c r="L674">
        <f t="shared" si="76"/>
        <v>8.739903215187951</v>
      </c>
    </row>
    <row r="675" spans="1:12" x14ac:dyDescent="0.25">
      <c r="A675" s="67" t="s">
        <v>731</v>
      </c>
      <c r="B675">
        <v>1.4638150000000001</v>
      </c>
      <c r="C675">
        <v>0</v>
      </c>
      <c r="D675" s="20">
        <f t="shared" si="70"/>
        <v>375.39531399999998</v>
      </c>
      <c r="E675" s="30">
        <f>_xll.ChannelArea($P$2:$P$68,$Q$2:$Q$68,D675)</f>
        <v>13.835501302082211</v>
      </c>
      <c r="F675" s="30">
        <f>_xll.WettedPerimeter($P$2:$P$68,$Q$2:$Q$68,D675)</f>
        <v>29.187009810701035</v>
      </c>
      <c r="G675" s="62">
        <f t="shared" si="71"/>
        <v>0.47402941897150441</v>
      </c>
      <c r="H675" s="62">
        <f t="shared" si="72"/>
        <v>0.60795326753221623</v>
      </c>
      <c r="I675" s="62">
        <f t="shared" si="73"/>
        <v>8.1312560419180109</v>
      </c>
      <c r="J675" s="62">
        <f t="shared" si="74"/>
        <v>8.0038343098738274</v>
      </c>
      <c r="K675" s="62">
        <f t="shared" si="75"/>
        <v>4.5955705599990324</v>
      </c>
      <c r="L675">
        <f t="shared" si="76"/>
        <v>7.6163244258787017</v>
      </c>
    </row>
    <row r="676" spans="1:12" x14ac:dyDescent="0.25">
      <c r="A676" s="67" t="s">
        <v>732</v>
      </c>
      <c r="B676">
        <v>1.4638150000000001</v>
      </c>
      <c r="C676">
        <v>0</v>
      </c>
      <c r="D676" s="20">
        <f t="shared" si="70"/>
        <v>375.39531399999998</v>
      </c>
      <c r="E676" s="30">
        <f>_xll.ChannelArea($P$2:$P$68,$Q$2:$Q$68,D676)</f>
        <v>13.835501302082211</v>
      </c>
      <c r="F676" s="30">
        <f>_xll.WettedPerimeter($P$2:$P$68,$Q$2:$Q$68,D676)</f>
        <v>29.187009810701035</v>
      </c>
      <c r="G676" s="62">
        <f t="shared" si="71"/>
        <v>0.47402941897150441</v>
      </c>
      <c r="H676" s="62">
        <f t="shared" si="72"/>
        <v>0.60795326753221623</v>
      </c>
      <c r="I676" s="62">
        <f t="shared" si="73"/>
        <v>8.1312560419180109</v>
      </c>
      <c r="J676" s="62">
        <f t="shared" si="74"/>
        <v>8.0038343098738274</v>
      </c>
      <c r="K676" s="62">
        <f t="shared" si="75"/>
        <v>4.5955705599990324</v>
      </c>
      <c r="L676">
        <f t="shared" si="76"/>
        <v>7.6163244258787017</v>
      </c>
    </row>
    <row r="677" spans="1:12" x14ac:dyDescent="0.25">
      <c r="A677" s="67" t="s">
        <v>733</v>
      </c>
      <c r="B677">
        <v>1.5354399999999999</v>
      </c>
      <c r="C677">
        <v>0</v>
      </c>
      <c r="D677" s="20">
        <f t="shared" si="70"/>
        <v>375.46693899999997</v>
      </c>
      <c r="E677" s="30">
        <f>_xll.ChannelArea($P$2:$P$68,$Q$2:$Q$68,D677)</f>
        <v>15.948662042967088</v>
      </c>
      <c r="F677" s="30">
        <f>_xll.WettedPerimeter($P$2:$P$68,$Q$2:$Q$68,D677)</f>
        <v>30.222846943438597</v>
      </c>
      <c r="G677" s="62">
        <f t="shared" si="71"/>
        <v>0.52770217421325871</v>
      </c>
      <c r="H677" s="62">
        <f t="shared" si="72"/>
        <v>0.65301915762441842</v>
      </c>
      <c r="I677" s="62">
        <f t="shared" si="73"/>
        <v>10.723355908241299</v>
      </c>
      <c r="J677" s="62">
        <f t="shared" si="74"/>
        <v>10.822196861874897</v>
      </c>
      <c r="K677" s="62">
        <f t="shared" si="75"/>
        <v>7.9648105599990231</v>
      </c>
      <c r="L677">
        <f t="shared" si="76"/>
        <v>10.986846445812262</v>
      </c>
    </row>
    <row r="678" spans="1:12" x14ac:dyDescent="0.25">
      <c r="A678" s="67" t="s">
        <v>734</v>
      </c>
      <c r="B678">
        <v>1.4638150000000001</v>
      </c>
      <c r="C678">
        <v>0</v>
      </c>
      <c r="D678" s="20">
        <f t="shared" si="70"/>
        <v>375.39531399999998</v>
      </c>
      <c r="E678" s="30">
        <f>_xll.ChannelArea($P$2:$P$68,$Q$2:$Q$68,D678)</f>
        <v>13.835501302082211</v>
      </c>
      <c r="F678" s="30">
        <f>_xll.WettedPerimeter($P$2:$P$68,$Q$2:$Q$68,D678)</f>
        <v>29.187009810701035</v>
      </c>
      <c r="G678" s="62">
        <f t="shared" si="71"/>
        <v>0.47402941897150441</v>
      </c>
      <c r="H678" s="62">
        <f t="shared" si="72"/>
        <v>0.60795326753221623</v>
      </c>
      <c r="I678" s="62">
        <f t="shared" si="73"/>
        <v>8.1312560419180109</v>
      </c>
      <c r="J678" s="62">
        <f t="shared" si="74"/>
        <v>8.0038343098738274</v>
      </c>
      <c r="K678" s="62">
        <f t="shared" si="75"/>
        <v>4.5955705599990324</v>
      </c>
      <c r="L678">
        <f t="shared" si="76"/>
        <v>7.6163244258787017</v>
      </c>
    </row>
    <row r="679" spans="1:12" x14ac:dyDescent="0.25">
      <c r="A679" s="67" t="s">
        <v>735</v>
      </c>
      <c r="B679">
        <v>1.4638150000000001</v>
      </c>
      <c r="C679">
        <v>0</v>
      </c>
      <c r="D679" s="20">
        <f t="shared" si="70"/>
        <v>375.39531399999998</v>
      </c>
      <c r="E679" s="30">
        <f>_xll.ChannelArea($P$2:$P$68,$Q$2:$Q$68,D679)</f>
        <v>13.835501302082211</v>
      </c>
      <c r="F679" s="30">
        <f>_xll.WettedPerimeter($P$2:$P$68,$Q$2:$Q$68,D679)</f>
        <v>29.187009810701035</v>
      </c>
      <c r="G679" s="62">
        <f t="shared" si="71"/>
        <v>0.47402941897150441</v>
      </c>
      <c r="H679" s="62">
        <f t="shared" si="72"/>
        <v>0.60795326753221623</v>
      </c>
      <c r="I679" s="62">
        <f t="shared" si="73"/>
        <v>8.1312560419180109</v>
      </c>
      <c r="J679" s="62">
        <f t="shared" si="74"/>
        <v>8.0038343098738274</v>
      </c>
      <c r="K679" s="62">
        <f t="shared" si="75"/>
        <v>4.5955705599990324</v>
      </c>
      <c r="L679">
        <f t="shared" si="76"/>
        <v>7.6163244258787017</v>
      </c>
    </row>
    <row r="680" spans="1:12" x14ac:dyDescent="0.25">
      <c r="A680" s="67" t="s">
        <v>736</v>
      </c>
      <c r="B680">
        <v>1.43994</v>
      </c>
      <c r="C680">
        <v>0</v>
      </c>
      <c r="D680" s="20">
        <f t="shared" si="70"/>
        <v>375.37143899999995</v>
      </c>
      <c r="E680" s="30">
        <f>_xll.ChannelArea($P$2:$P$68,$Q$2:$Q$68,D680)</f>
        <v>13.148509617185464</v>
      </c>
      <c r="F680" s="30">
        <f>_xll.WettedPerimeter($P$2:$P$68,$Q$2:$Q$68,D680)</f>
        <v>28.754613188699423</v>
      </c>
      <c r="G680" s="62">
        <f t="shared" si="71"/>
        <v>0.45726609260571915</v>
      </c>
      <c r="H680" s="62">
        <f t="shared" si="72"/>
        <v>0.59353454246559056</v>
      </c>
      <c r="I680" s="62">
        <f t="shared" si="73"/>
        <v>7.3019198135358359</v>
      </c>
      <c r="J680" s="62">
        <f t="shared" si="74"/>
        <v>7.0578197275088854</v>
      </c>
      <c r="K680" s="62">
        <f t="shared" si="75"/>
        <v>3.4724905599978229</v>
      </c>
      <c r="L680">
        <f t="shared" si="76"/>
        <v>6.4926741750969086</v>
      </c>
    </row>
    <row r="681" spans="1:12" x14ac:dyDescent="0.25">
      <c r="A681" s="67" t="s">
        <v>737</v>
      </c>
      <c r="B681">
        <v>1.48769</v>
      </c>
      <c r="C681">
        <v>0</v>
      </c>
      <c r="D681" s="20">
        <f t="shared" si="70"/>
        <v>375.41918899999996</v>
      </c>
      <c r="E681" s="30">
        <f>_xll.ChannelArea($P$2:$P$68,$Q$2:$Q$68,D681)</f>
        <v>14.532086667966897</v>
      </c>
      <c r="F681" s="30">
        <f>_xll.WettedPerimeter($P$2:$P$68,$Q$2:$Q$68,D681)</f>
        <v>29.556536292095231</v>
      </c>
      <c r="G681" s="62">
        <f t="shared" si="71"/>
        <v>0.49167082787888922</v>
      </c>
      <c r="H681" s="62">
        <f t="shared" si="72"/>
        <v>0.62294488972382922</v>
      </c>
      <c r="I681" s="62">
        <f t="shared" si="73"/>
        <v>8.9935441671352088</v>
      </c>
      <c r="J681" s="62">
        <f t="shared" si="74"/>
        <v>8.9639365254740078</v>
      </c>
      <c r="K681" s="62">
        <f t="shared" si="75"/>
        <v>5.718650559996604</v>
      </c>
      <c r="L681">
        <f t="shared" si="76"/>
        <v>8.739903215187951</v>
      </c>
    </row>
    <row r="682" spans="1:12" x14ac:dyDescent="0.25">
      <c r="A682" s="67" t="s">
        <v>738</v>
      </c>
      <c r="B682">
        <v>1.43994</v>
      </c>
      <c r="C682">
        <v>0</v>
      </c>
      <c r="D682" s="20">
        <f t="shared" si="70"/>
        <v>375.37143899999995</v>
      </c>
      <c r="E682" s="30">
        <f>_xll.ChannelArea($P$2:$P$68,$Q$2:$Q$68,D682)</f>
        <v>13.148509617185464</v>
      </c>
      <c r="F682" s="30">
        <f>_xll.WettedPerimeter($P$2:$P$68,$Q$2:$Q$68,D682)</f>
        <v>28.754613188699423</v>
      </c>
      <c r="G682" s="62">
        <f t="shared" si="71"/>
        <v>0.45726609260571915</v>
      </c>
      <c r="H682" s="62">
        <f t="shared" si="72"/>
        <v>0.59353454246559056</v>
      </c>
      <c r="I682" s="62">
        <f t="shared" si="73"/>
        <v>7.3019198135358359</v>
      </c>
      <c r="J682" s="62">
        <f t="shared" si="74"/>
        <v>7.0578197275088854</v>
      </c>
      <c r="K682" s="62">
        <f t="shared" si="75"/>
        <v>3.4724905599978229</v>
      </c>
      <c r="L682">
        <f t="shared" si="76"/>
        <v>6.4926741750969086</v>
      </c>
    </row>
    <row r="683" spans="1:12" x14ac:dyDescent="0.25">
      <c r="A683" s="67" t="s">
        <v>739</v>
      </c>
      <c r="B683">
        <v>1.4638150000000001</v>
      </c>
      <c r="C683">
        <v>0</v>
      </c>
      <c r="D683" s="20">
        <f t="shared" si="70"/>
        <v>375.39531399999998</v>
      </c>
      <c r="E683" s="30">
        <f>_xll.ChannelArea($P$2:$P$68,$Q$2:$Q$68,D683)</f>
        <v>13.835501302082211</v>
      </c>
      <c r="F683" s="30">
        <f>_xll.WettedPerimeter($P$2:$P$68,$Q$2:$Q$68,D683)</f>
        <v>29.187009810701035</v>
      </c>
      <c r="G683" s="62">
        <f t="shared" si="71"/>
        <v>0.47402941897150441</v>
      </c>
      <c r="H683" s="62">
        <f t="shared" si="72"/>
        <v>0.60795326753221623</v>
      </c>
      <c r="I683" s="62">
        <f t="shared" si="73"/>
        <v>8.1312560419180109</v>
      </c>
      <c r="J683" s="62">
        <f t="shared" si="74"/>
        <v>8.0038343098738274</v>
      </c>
      <c r="K683" s="62">
        <f t="shared" si="75"/>
        <v>4.5955705599990324</v>
      </c>
      <c r="L683">
        <f t="shared" si="76"/>
        <v>7.6163244258787017</v>
      </c>
    </row>
    <row r="684" spans="1:12" x14ac:dyDescent="0.25">
      <c r="A684" s="67" t="s">
        <v>740</v>
      </c>
      <c r="B684">
        <v>1.511565</v>
      </c>
      <c r="C684">
        <v>0</v>
      </c>
      <c r="D684" s="20">
        <f t="shared" si="70"/>
        <v>375.44306399999999</v>
      </c>
      <c r="E684" s="30">
        <f>_xll.ChannelArea($P$2:$P$68,$Q$2:$Q$68,D684)</f>
        <v>15.236526749999086</v>
      </c>
      <c r="F684" s="30">
        <f>_xll.WettedPerimeter($P$2:$P$68,$Q$2:$Q$68,D684)</f>
        <v>29.889691617767316</v>
      </c>
      <c r="G684" s="62">
        <f t="shared" si="71"/>
        <v>0.50975857980890127</v>
      </c>
      <c r="H684" s="62">
        <f t="shared" si="72"/>
        <v>0.63813078434473269</v>
      </c>
      <c r="I684" s="62">
        <f t="shared" si="73"/>
        <v>9.8670064539403377</v>
      </c>
      <c r="J684" s="62">
        <f t="shared" si="74"/>
        <v>9.9132064386053287</v>
      </c>
      <c r="K684" s="62">
        <f t="shared" si="75"/>
        <v>6.8417305599978135</v>
      </c>
      <c r="L684">
        <f t="shared" si="76"/>
        <v>9.8634105521487072</v>
      </c>
    </row>
    <row r="685" spans="1:12" x14ac:dyDescent="0.25">
      <c r="A685" s="67" t="s">
        <v>741</v>
      </c>
      <c r="B685">
        <v>1.4638150000000001</v>
      </c>
      <c r="C685">
        <v>0</v>
      </c>
      <c r="D685" s="20">
        <f t="shared" si="70"/>
        <v>375.39531399999998</v>
      </c>
      <c r="E685" s="30">
        <f>_xll.ChannelArea($P$2:$P$68,$Q$2:$Q$68,D685)</f>
        <v>13.835501302082211</v>
      </c>
      <c r="F685" s="30">
        <f>_xll.WettedPerimeter($P$2:$P$68,$Q$2:$Q$68,D685)</f>
        <v>29.187009810701035</v>
      </c>
      <c r="G685" s="62">
        <f t="shared" si="71"/>
        <v>0.47402941897150441</v>
      </c>
      <c r="H685" s="62">
        <f t="shared" si="72"/>
        <v>0.60795326753221623</v>
      </c>
      <c r="I685" s="62">
        <f t="shared" si="73"/>
        <v>8.1312560419180109</v>
      </c>
      <c r="J685" s="62">
        <f t="shared" si="74"/>
        <v>8.0038343098738274</v>
      </c>
      <c r="K685" s="62">
        <f t="shared" si="75"/>
        <v>4.5955705599990324</v>
      </c>
      <c r="L685">
        <f t="shared" si="76"/>
        <v>7.6163244258787017</v>
      </c>
    </row>
    <row r="686" spans="1:12" x14ac:dyDescent="0.25">
      <c r="A686" s="67" t="s">
        <v>742</v>
      </c>
      <c r="B686">
        <v>1.4638150000000001</v>
      </c>
      <c r="C686">
        <v>0</v>
      </c>
      <c r="D686" s="20">
        <f t="shared" si="70"/>
        <v>375.39531399999998</v>
      </c>
      <c r="E686" s="30">
        <f>_xll.ChannelArea($P$2:$P$68,$Q$2:$Q$68,D686)</f>
        <v>13.835501302082211</v>
      </c>
      <c r="F686" s="30">
        <f>_xll.WettedPerimeter($P$2:$P$68,$Q$2:$Q$68,D686)</f>
        <v>29.187009810701035</v>
      </c>
      <c r="G686" s="62">
        <f t="shared" si="71"/>
        <v>0.47402941897150441</v>
      </c>
      <c r="H686" s="62">
        <f t="shared" si="72"/>
        <v>0.60795326753221623</v>
      </c>
      <c r="I686" s="62">
        <f t="shared" si="73"/>
        <v>8.1312560419180109</v>
      </c>
      <c r="J686" s="62">
        <f t="shared" si="74"/>
        <v>8.0038343098738274</v>
      </c>
      <c r="K686" s="62">
        <f t="shared" si="75"/>
        <v>4.5955705599990324</v>
      </c>
      <c r="L686">
        <f t="shared" si="76"/>
        <v>7.6163244258787017</v>
      </c>
    </row>
    <row r="687" spans="1:12" x14ac:dyDescent="0.25">
      <c r="A687" s="67" t="s">
        <v>743</v>
      </c>
      <c r="B687">
        <v>1.511565</v>
      </c>
      <c r="C687">
        <v>0</v>
      </c>
      <c r="D687" s="20">
        <f t="shared" si="70"/>
        <v>375.44306399999999</v>
      </c>
      <c r="E687" s="30">
        <f>_xll.ChannelArea($P$2:$P$68,$Q$2:$Q$68,D687)</f>
        <v>15.236526749999086</v>
      </c>
      <c r="F687" s="30">
        <f>_xll.WettedPerimeter($P$2:$P$68,$Q$2:$Q$68,D687)</f>
        <v>29.889691617767316</v>
      </c>
      <c r="G687" s="62">
        <f t="shared" si="71"/>
        <v>0.50975857980890127</v>
      </c>
      <c r="H687" s="62">
        <f t="shared" si="72"/>
        <v>0.63813078434473269</v>
      </c>
      <c r="I687" s="62">
        <f t="shared" si="73"/>
        <v>9.8670064539403377</v>
      </c>
      <c r="J687" s="62">
        <f t="shared" si="74"/>
        <v>9.9132064386053287</v>
      </c>
      <c r="K687" s="62">
        <f t="shared" si="75"/>
        <v>6.8417305599978135</v>
      </c>
      <c r="L687">
        <f t="shared" si="76"/>
        <v>9.8634105521487072</v>
      </c>
    </row>
    <row r="688" spans="1:12" x14ac:dyDescent="0.25">
      <c r="A688" s="67" t="s">
        <v>744</v>
      </c>
      <c r="B688">
        <v>1.48769</v>
      </c>
      <c r="C688">
        <v>0</v>
      </c>
      <c r="D688" s="20">
        <f t="shared" si="70"/>
        <v>375.41918899999996</v>
      </c>
      <c r="E688" s="30">
        <f>_xll.ChannelArea($P$2:$P$68,$Q$2:$Q$68,D688)</f>
        <v>14.532086667966897</v>
      </c>
      <c r="F688" s="30">
        <f>_xll.WettedPerimeter($P$2:$P$68,$Q$2:$Q$68,D688)</f>
        <v>29.556536292095231</v>
      </c>
      <c r="G688" s="62">
        <f t="shared" si="71"/>
        <v>0.49167082787888922</v>
      </c>
      <c r="H688" s="62">
        <f t="shared" si="72"/>
        <v>0.62294488972382922</v>
      </c>
      <c r="I688" s="62">
        <f t="shared" si="73"/>
        <v>8.9935441671352088</v>
      </c>
      <c r="J688" s="62">
        <f t="shared" si="74"/>
        <v>8.9639365254740078</v>
      </c>
      <c r="K688" s="62">
        <f t="shared" si="75"/>
        <v>5.718650559996604</v>
      </c>
      <c r="L688">
        <f t="shared" si="76"/>
        <v>8.739903215187951</v>
      </c>
    </row>
    <row r="689" spans="1:12" x14ac:dyDescent="0.25">
      <c r="A689" s="67" t="s">
        <v>745</v>
      </c>
      <c r="B689">
        <v>1.511565</v>
      </c>
      <c r="C689">
        <v>0</v>
      </c>
      <c r="D689" s="20">
        <f t="shared" si="70"/>
        <v>375.44306399999999</v>
      </c>
      <c r="E689" s="30">
        <f>_xll.ChannelArea($P$2:$P$68,$Q$2:$Q$68,D689)</f>
        <v>15.236526749999086</v>
      </c>
      <c r="F689" s="30">
        <f>_xll.WettedPerimeter($P$2:$P$68,$Q$2:$Q$68,D689)</f>
        <v>29.889691617767316</v>
      </c>
      <c r="G689" s="62">
        <f t="shared" si="71"/>
        <v>0.50975857980890127</v>
      </c>
      <c r="H689" s="62">
        <f t="shared" si="72"/>
        <v>0.63813078434473269</v>
      </c>
      <c r="I689" s="62">
        <f t="shared" si="73"/>
        <v>9.8670064539403377</v>
      </c>
      <c r="J689" s="62">
        <f t="shared" si="74"/>
        <v>9.9132064386053287</v>
      </c>
      <c r="K689" s="62">
        <f t="shared" si="75"/>
        <v>6.8417305599978135</v>
      </c>
      <c r="L689">
        <f t="shared" si="76"/>
        <v>9.8634105521487072</v>
      </c>
    </row>
    <row r="690" spans="1:12" x14ac:dyDescent="0.25">
      <c r="A690" s="67" t="s">
        <v>746</v>
      </c>
      <c r="B690">
        <v>1.4638150000000001</v>
      </c>
      <c r="C690">
        <v>0</v>
      </c>
      <c r="D690" s="20">
        <f t="shared" si="70"/>
        <v>375.39531399999998</v>
      </c>
      <c r="E690" s="30">
        <f>_xll.ChannelArea($P$2:$P$68,$Q$2:$Q$68,D690)</f>
        <v>13.835501302082211</v>
      </c>
      <c r="F690" s="30">
        <f>_xll.WettedPerimeter($P$2:$P$68,$Q$2:$Q$68,D690)</f>
        <v>29.187009810701035</v>
      </c>
      <c r="G690" s="62">
        <f t="shared" si="71"/>
        <v>0.47402941897150441</v>
      </c>
      <c r="H690" s="62">
        <f t="shared" si="72"/>
        <v>0.60795326753221623</v>
      </c>
      <c r="I690" s="62">
        <f t="shared" si="73"/>
        <v>8.1312560419180109</v>
      </c>
      <c r="J690" s="62">
        <f t="shared" si="74"/>
        <v>8.0038343098738274</v>
      </c>
      <c r="K690" s="62">
        <f t="shared" si="75"/>
        <v>4.5955705599990324</v>
      </c>
      <c r="L690">
        <f t="shared" si="76"/>
        <v>7.6163244258787017</v>
      </c>
    </row>
    <row r="691" spans="1:12" x14ac:dyDescent="0.25">
      <c r="A691" s="67" t="s">
        <v>747</v>
      </c>
      <c r="B691">
        <v>1.4638150000000001</v>
      </c>
      <c r="C691">
        <v>0</v>
      </c>
      <c r="D691" s="20">
        <f t="shared" si="70"/>
        <v>375.39531399999998</v>
      </c>
      <c r="E691" s="30">
        <f>_xll.ChannelArea($P$2:$P$68,$Q$2:$Q$68,D691)</f>
        <v>13.835501302082211</v>
      </c>
      <c r="F691" s="30">
        <f>_xll.WettedPerimeter($P$2:$P$68,$Q$2:$Q$68,D691)</f>
        <v>29.187009810701035</v>
      </c>
      <c r="G691" s="62">
        <f t="shared" si="71"/>
        <v>0.47402941897150441</v>
      </c>
      <c r="H691" s="62">
        <f t="shared" si="72"/>
        <v>0.60795326753221623</v>
      </c>
      <c r="I691" s="62">
        <f t="shared" si="73"/>
        <v>8.1312560419180109</v>
      </c>
      <c r="J691" s="62">
        <f t="shared" si="74"/>
        <v>8.0038343098738274</v>
      </c>
      <c r="K691" s="62">
        <f t="shared" si="75"/>
        <v>4.5955705599990324</v>
      </c>
      <c r="L691">
        <f t="shared" si="76"/>
        <v>7.6163244258787017</v>
      </c>
    </row>
    <row r="692" spans="1:12" x14ac:dyDescent="0.25">
      <c r="A692" s="67" t="s">
        <v>748</v>
      </c>
      <c r="B692">
        <v>1.5354399999999999</v>
      </c>
      <c r="C692">
        <v>0</v>
      </c>
      <c r="D692" s="20">
        <f t="shared" si="70"/>
        <v>375.46693899999997</v>
      </c>
      <c r="E692" s="30">
        <f>_xll.ChannelArea($P$2:$P$68,$Q$2:$Q$68,D692)</f>
        <v>15.948662042967088</v>
      </c>
      <c r="F692" s="30">
        <f>_xll.WettedPerimeter($P$2:$P$68,$Q$2:$Q$68,D692)</f>
        <v>30.222846943438597</v>
      </c>
      <c r="G692" s="62">
        <f t="shared" si="71"/>
        <v>0.52770217421325871</v>
      </c>
      <c r="H692" s="62">
        <f t="shared" si="72"/>
        <v>0.65301915762441842</v>
      </c>
      <c r="I692" s="62">
        <f t="shared" si="73"/>
        <v>10.723355908241299</v>
      </c>
      <c r="J692" s="62">
        <f t="shared" si="74"/>
        <v>10.822196861874897</v>
      </c>
      <c r="K692" s="62">
        <f t="shared" si="75"/>
        <v>7.9648105599990231</v>
      </c>
      <c r="L692">
        <f t="shared" si="76"/>
        <v>10.986846445812262</v>
      </c>
    </row>
    <row r="693" spans="1:12" x14ac:dyDescent="0.25">
      <c r="A693" s="67" t="s">
        <v>749</v>
      </c>
      <c r="B693">
        <v>1.511565</v>
      </c>
      <c r="C693">
        <v>0</v>
      </c>
      <c r="D693" s="20">
        <f t="shared" si="70"/>
        <v>375.44306399999999</v>
      </c>
      <c r="E693" s="30">
        <f>_xll.ChannelArea($P$2:$P$68,$Q$2:$Q$68,D693)</f>
        <v>15.236526749999086</v>
      </c>
      <c r="F693" s="30">
        <f>_xll.WettedPerimeter($P$2:$P$68,$Q$2:$Q$68,D693)</f>
        <v>29.889691617767316</v>
      </c>
      <c r="G693" s="62">
        <f t="shared" si="71"/>
        <v>0.50975857980890127</v>
      </c>
      <c r="H693" s="62">
        <f t="shared" si="72"/>
        <v>0.63813078434473269</v>
      </c>
      <c r="I693" s="62">
        <f t="shared" si="73"/>
        <v>9.8670064539403377</v>
      </c>
      <c r="J693" s="62">
        <f t="shared" si="74"/>
        <v>9.9132064386053287</v>
      </c>
      <c r="K693" s="62">
        <f t="shared" si="75"/>
        <v>6.8417305599978135</v>
      </c>
      <c r="L693">
        <f t="shared" si="76"/>
        <v>9.8634105521487072</v>
      </c>
    </row>
    <row r="694" spans="1:12" x14ac:dyDescent="0.25">
      <c r="A694" s="67" t="s">
        <v>750</v>
      </c>
      <c r="B694">
        <v>1.5354399999999999</v>
      </c>
      <c r="C694">
        <v>0</v>
      </c>
      <c r="D694" s="20">
        <f t="shared" si="70"/>
        <v>375.46693899999997</v>
      </c>
      <c r="E694" s="30">
        <f>_xll.ChannelArea($P$2:$P$68,$Q$2:$Q$68,D694)</f>
        <v>15.948662042967088</v>
      </c>
      <c r="F694" s="30">
        <f>_xll.WettedPerimeter($P$2:$P$68,$Q$2:$Q$68,D694)</f>
        <v>30.222846943438597</v>
      </c>
      <c r="G694" s="62">
        <f t="shared" si="71"/>
        <v>0.52770217421325871</v>
      </c>
      <c r="H694" s="62">
        <f t="shared" si="72"/>
        <v>0.65301915762441842</v>
      </c>
      <c r="I694" s="62">
        <f t="shared" si="73"/>
        <v>10.723355908241299</v>
      </c>
      <c r="J694" s="62">
        <f t="shared" si="74"/>
        <v>10.822196861874897</v>
      </c>
      <c r="K694" s="62">
        <f t="shared" si="75"/>
        <v>7.9648105599990231</v>
      </c>
      <c r="L694">
        <f t="shared" si="76"/>
        <v>10.986846445812262</v>
      </c>
    </row>
    <row r="695" spans="1:12" x14ac:dyDescent="0.25">
      <c r="A695" s="67" t="s">
        <v>751</v>
      </c>
      <c r="B695">
        <v>1.48769</v>
      </c>
      <c r="C695">
        <v>0</v>
      </c>
      <c r="D695" s="20">
        <f t="shared" si="70"/>
        <v>375.41918899999996</v>
      </c>
      <c r="E695" s="30">
        <f>_xll.ChannelArea($P$2:$P$68,$Q$2:$Q$68,D695)</f>
        <v>14.532086667966897</v>
      </c>
      <c r="F695" s="30">
        <f>_xll.WettedPerimeter($P$2:$P$68,$Q$2:$Q$68,D695)</f>
        <v>29.556536292095231</v>
      </c>
      <c r="G695" s="62">
        <f t="shared" si="71"/>
        <v>0.49167082787888922</v>
      </c>
      <c r="H695" s="62">
        <f t="shared" si="72"/>
        <v>0.62294488972382922</v>
      </c>
      <c r="I695" s="62">
        <f t="shared" si="73"/>
        <v>8.9935441671352088</v>
      </c>
      <c r="J695" s="62">
        <f t="shared" si="74"/>
        <v>8.9639365254740078</v>
      </c>
      <c r="K695" s="62">
        <f t="shared" si="75"/>
        <v>5.718650559996604</v>
      </c>
      <c r="L695">
        <f t="shared" si="76"/>
        <v>8.739903215187951</v>
      </c>
    </row>
    <row r="696" spans="1:12" x14ac:dyDescent="0.25">
      <c r="A696" s="67" t="s">
        <v>752</v>
      </c>
      <c r="B696">
        <v>1.48769</v>
      </c>
      <c r="C696">
        <v>0</v>
      </c>
      <c r="D696" s="20">
        <f t="shared" si="70"/>
        <v>375.41918899999996</v>
      </c>
      <c r="E696" s="30">
        <f>_xll.ChannelArea($P$2:$P$68,$Q$2:$Q$68,D696)</f>
        <v>14.532086667966897</v>
      </c>
      <c r="F696" s="30">
        <f>_xll.WettedPerimeter($P$2:$P$68,$Q$2:$Q$68,D696)</f>
        <v>29.556536292095231</v>
      </c>
      <c r="G696" s="62">
        <f t="shared" si="71"/>
        <v>0.49167082787888922</v>
      </c>
      <c r="H696" s="62">
        <f t="shared" si="72"/>
        <v>0.62294488972382922</v>
      </c>
      <c r="I696" s="62">
        <f t="shared" si="73"/>
        <v>8.9935441671352088</v>
      </c>
      <c r="J696" s="62">
        <f t="shared" si="74"/>
        <v>8.9639365254740078</v>
      </c>
      <c r="K696" s="62">
        <f t="shared" si="75"/>
        <v>5.718650559996604</v>
      </c>
      <c r="L696">
        <f t="shared" si="76"/>
        <v>8.739903215187951</v>
      </c>
    </row>
    <row r="697" spans="1:12" x14ac:dyDescent="0.25">
      <c r="A697" s="67" t="s">
        <v>753</v>
      </c>
      <c r="B697">
        <v>1.511565</v>
      </c>
      <c r="C697">
        <v>0</v>
      </c>
      <c r="D697" s="20">
        <f t="shared" si="70"/>
        <v>375.44306399999999</v>
      </c>
      <c r="E697" s="30">
        <f>_xll.ChannelArea($P$2:$P$68,$Q$2:$Q$68,D697)</f>
        <v>15.236526749999086</v>
      </c>
      <c r="F697" s="30">
        <f>_xll.WettedPerimeter($P$2:$P$68,$Q$2:$Q$68,D697)</f>
        <v>29.889691617767316</v>
      </c>
      <c r="G697" s="62">
        <f t="shared" si="71"/>
        <v>0.50975857980890127</v>
      </c>
      <c r="H697" s="62">
        <f t="shared" si="72"/>
        <v>0.63813078434473269</v>
      </c>
      <c r="I697" s="62">
        <f t="shared" si="73"/>
        <v>9.8670064539403377</v>
      </c>
      <c r="J697" s="62">
        <f t="shared" si="74"/>
        <v>9.9132064386053287</v>
      </c>
      <c r="K697" s="62">
        <f t="shared" si="75"/>
        <v>6.8417305599978135</v>
      </c>
      <c r="L697">
        <f t="shared" si="76"/>
        <v>9.8634105521487072</v>
      </c>
    </row>
    <row r="698" spans="1:12" x14ac:dyDescent="0.25">
      <c r="A698" s="67" t="s">
        <v>754</v>
      </c>
      <c r="B698">
        <v>1.4638150000000001</v>
      </c>
      <c r="C698">
        <v>0</v>
      </c>
      <c r="D698" s="20">
        <f t="shared" si="70"/>
        <v>375.39531399999998</v>
      </c>
      <c r="E698" s="30">
        <f>_xll.ChannelArea($P$2:$P$68,$Q$2:$Q$68,D698)</f>
        <v>13.835501302082211</v>
      </c>
      <c r="F698" s="30">
        <f>_xll.WettedPerimeter($P$2:$P$68,$Q$2:$Q$68,D698)</f>
        <v>29.187009810701035</v>
      </c>
      <c r="G698" s="62">
        <f t="shared" si="71"/>
        <v>0.47402941897150441</v>
      </c>
      <c r="H698" s="62">
        <f t="shared" si="72"/>
        <v>0.60795326753221623</v>
      </c>
      <c r="I698" s="62">
        <f t="shared" si="73"/>
        <v>8.1312560419180109</v>
      </c>
      <c r="J698" s="62">
        <f t="shared" si="74"/>
        <v>8.0038343098738274</v>
      </c>
      <c r="K698" s="62">
        <f t="shared" si="75"/>
        <v>4.5955705599990324</v>
      </c>
      <c r="L698">
        <f t="shared" si="76"/>
        <v>7.6163244258787017</v>
      </c>
    </row>
    <row r="699" spans="1:12" x14ac:dyDescent="0.25">
      <c r="A699" s="67" t="s">
        <v>755</v>
      </c>
      <c r="B699">
        <v>1.43994</v>
      </c>
      <c r="C699">
        <v>0</v>
      </c>
      <c r="D699" s="20">
        <f t="shared" si="70"/>
        <v>375.37143899999995</v>
      </c>
      <c r="E699" s="30">
        <f>_xll.ChannelArea($P$2:$P$68,$Q$2:$Q$68,D699)</f>
        <v>13.148509617185464</v>
      </c>
      <c r="F699" s="30">
        <f>_xll.WettedPerimeter($P$2:$P$68,$Q$2:$Q$68,D699)</f>
        <v>28.754613188699423</v>
      </c>
      <c r="G699" s="62">
        <f t="shared" si="71"/>
        <v>0.45726609260571915</v>
      </c>
      <c r="H699" s="62">
        <f t="shared" si="72"/>
        <v>0.59353454246559056</v>
      </c>
      <c r="I699" s="62">
        <f t="shared" si="73"/>
        <v>7.3019198135358359</v>
      </c>
      <c r="J699" s="62">
        <f t="shared" si="74"/>
        <v>7.0578197275088854</v>
      </c>
      <c r="K699" s="62">
        <f t="shared" si="75"/>
        <v>3.4724905599978229</v>
      </c>
      <c r="L699">
        <f t="shared" si="76"/>
        <v>6.4926741750969086</v>
      </c>
    </row>
    <row r="700" spans="1:12" x14ac:dyDescent="0.25">
      <c r="A700" s="67" t="s">
        <v>756</v>
      </c>
      <c r="B700">
        <v>1.48769</v>
      </c>
      <c r="C700">
        <v>0</v>
      </c>
      <c r="D700" s="20">
        <f t="shared" si="70"/>
        <v>375.41918899999996</v>
      </c>
      <c r="E700" s="30">
        <f>_xll.ChannelArea($P$2:$P$68,$Q$2:$Q$68,D700)</f>
        <v>14.532086667966897</v>
      </c>
      <c r="F700" s="30">
        <f>_xll.WettedPerimeter($P$2:$P$68,$Q$2:$Q$68,D700)</f>
        <v>29.556536292095231</v>
      </c>
      <c r="G700" s="62">
        <f t="shared" si="71"/>
        <v>0.49167082787888922</v>
      </c>
      <c r="H700" s="62">
        <f t="shared" si="72"/>
        <v>0.62294488972382922</v>
      </c>
      <c r="I700" s="62">
        <f t="shared" si="73"/>
        <v>8.9935441671352088</v>
      </c>
      <c r="J700" s="62">
        <f t="shared" si="74"/>
        <v>8.9639365254740078</v>
      </c>
      <c r="K700" s="62">
        <f t="shared" si="75"/>
        <v>5.718650559996604</v>
      </c>
      <c r="L700">
        <f t="shared" si="76"/>
        <v>8.739903215187951</v>
      </c>
    </row>
    <row r="701" spans="1:12" x14ac:dyDescent="0.25">
      <c r="A701" s="67" t="s">
        <v>757</v>
      </c>
      <c r="B701">
        <v>1.48769</v>
      </c>
      <c r="C701">
        <v>0</v>
      </c>
      <c r="D701" s="20">
        <f t="shared" si="70"/>
        <v>375.41918899999996</v>
      </c>
      <c r="E701" s="30">
        <f>_xll.ChannelArea($P$2:$P$68,$Q$2:$Q$68,D701)</f>
        <v>14.532086667966897</v>
      </c>
      <c r="F701" s="30">
        <f>_xll.WettedPerimeter($P$2:$P$68,$Q$2:$Q$68,D701)</f>
        <v>29.556536292095231</v>
      </c>
      <c r="G701" s="62">
        <f t="shared" si="71"/>
        <v>0.49167082787888922</v>
      </c>
      <c r="H701" s="62">
        <f t="shared" si="72"/>
        <v>0.62294488972382922</v>
      </c>
      <c r="I701" s="62">
        <f t="shared" si="73"/>
        <v>8.9935441671352088</v>
      </c>
      <c r="J701" s="62">
        <f t="shared" si="74"/>
        <v>8.9639365254740078</v>
      </c>
      <c r="K701" s="62">
        <f t="shared" si="75"/>
        <v>5.718650559996604</v>
      </c>
      <c r="L701">
        <f t="shared" si="76"/>
        <v>8.739903215187951</v>
      </c>
    </row>
    <row r="702" spans="1:12" x14ac:dyDescent="0.25">
      <c r="A702" s="67" t="s">
        <v>758</v>
      </c>
      <c r="B702">
        <v>1.43994</v>
      </c>
      <c r="C702">
        <v>0</v>
      </c>
      <c r="D702" s="20">
        <f t="shared" si="70"/>
        <v>375.37143899999995</v>
      </c>
      <c r="E702" s="30">
        <f>_xll.ChannelArea($P$2:$P$68,$Q$2:$Q$68,D702)</f>
        <v>13.148509617185464</v>
      </c>
      <c r="F702" s="30">
        <f>_xll.WettedPerimeter($P$2:$P$68,$Q$2:$Q$68,D702)</f>
        <v>28.754613188699423</v>
      </c>
      <c r="G702" s="62">
        <f t="shared" si="71"/>
        <v>0.45726609260571915</v>
      </c>
      <c r="H702" s="62">
        <f t="shared" si="72"/>
        <v>0.59353454246559056</v>
      </c>
      <c r="I702" s="62">
        <f t="shared" si="73"/>
        <v>7.3019198135358359</v>
      </c>
      <c r="J702" s="62">
        <f t="shared" si="74"/>
        <v>7.0578197275088854</v>
      </c>
      <c r="K702" s="62">
        <f t="shared" si="75"/>
        <v>3.4724905599978229</v>
      </c>
      <c r="L702">
        <f t="shared" si="76"/>
        <v>6.4926741750969086</v>
      </c>
    </row>
    <row r="703" spans="1:12" x14ac:dyDescent="0.25">
      <c r="A703" s="67" t="s">
        <v>759</v>
      </c>
      <c r="B703">
        <v>1.4638150000000001</v>
      </c>
      <c r="C703">
        <v>0</v>
      </c>
      <c r="D703" s="20">
        <f t="shared" si="70"/>
        <v>375.39531399999998</v>
      </c>
      <c r="E703" s="30">
        <f>_xll.ChannelArea($P$2:$P$68,$Q$2:$Q$68,D703)</f>
        <v>13.835501302082211</v>
      </c>
      <c r="F703" s="30">
        <f>_xll.WettedPerimeter($P$2:$P$68,$Q$2:$Q$68,D703)</f>
        <v>29.187009810701035</v>
      </c>
      <c r="G703" s="62">
        <f t="shared" si="71"/>
        <v>0.47402941897150441</v>
      </c>
      <c r="H703" s="62">
        <f t="shared" si="72"/>
        <v>0.60795326753221623</v>
      </c>
      <c r="I703" s="62">
        <f t="shared" si="73"/>
        <v>8.1312560419180109</v>
      </c>
      <c r="J703" s="62">
        <f t="shared" si="74"/>
        <v>8.0038343098738274</v>
      </c>
      <c r="K703" s="62">
        <f t="shared" si="75"/>
        <v>4.5955705599990324</v>
      </c>
      <c r="L703">
        <f t="shared" si="76"/>
        <v>7.6163244258787017</v>
      </c>
    </row>
    <row r="704" spans="1:12" x14ac:dyDescent="0.25">
      <c r="A704" s="67" t="s">
        <v>760</v>
      </c>
      <c r="B704">
        <v>1.48769</v>
      </c>
      <c r="C704">
        <v>0</v>
      </c>
      <c r="D704" s="20">
        <f t="shared" si="70"/>
        <v>375.41918899999996</v>
      </c>
      <c r="E704" s="30">
        <f>_xll.ChannelArea($P$2:$P$68,$Q$2:$Q$68,D704)</f>
        <v>14.532086667966897</v>
      </c>
      <c r="F704" s="30">
        <f>_xll.WettedPerimeter($P$2:$P$68,$Q$2:$Q$68,D704)</f>
        <v>29.556536292095231</v>
      </c>
      <c r="G704" s="62">
        <f t="shared" si="71"/>
        <v>0.49167082787888922</v>
      </c>
      <c r="H704" s="62">
        <f t="shared" si="72"/>
        <v>0.62294488972382922</v>
      </c>
      <c r="I704" s="62">
        <f t="shared" si="73"/>
        <v>8.9935441671352088</v>
      </c>
      <c r="J704" s="62">
        <f t="shared" si="74"/>
        <v>8.9639365254740078</v>
      </c>
      <c r="K704" s="62">
        <f t="shared" si="75"/>
        <v>5.718650559996604</v>
      </c>
      <c r="L704">
        <f t="shared" si="76"/>
        <v>8.739903215187951</v>
      </c>
    </row>
    <row r="705" spans="1:12" x14ac:dyDescent="0.25">
      <c r="A705" s="67" t="s">
        <v>761</v>
      </c>
      <c r="B705">
        <v>1.48769</v>
      </c>
      <c r="C705">
        <v>0</v>
      </c>
      <c r="D705" s="20">
        <f t="shared" si="70"/>
        <v>375.41918899999996</v>
      </c>
      <c r="E705" s="30">
        <f>_xll.ChannelArea($P$2:$P$68,$Q$2:$Q$68,D705)</f>
        <v>14.532086667966897</v>
      </c>
      <c r="F705" s="30">
        <f>_xll.WettedPerimeter($P$2:$P$68,$Q$2:$Q$68,D705)</f>
        <v>29.556536292095231</v>
      </c>
      <c r="G705" s="62">
        <f t="shared" si="71"/>
        <v>0.49167082787888922</v>
      </c>
      <c r="H705" s="62">
        <f t="shared" si="72"/>
        <v>0.62294488972382922</v>
      </c>
      <c r="I705" s="62">
        <f t="shared" si="73"/>
        <v>8.9935441671352088</v>
      </c>
      <c r="J705" s="62">
        <f t="shared" si="74"/>
        <v>8.9639365254740078</v>
      </c>
      <c r="K705" s="62">
        <f t="shared" si="75"/>
        <v>5.718650559996604</v>
      </c>
      <c r="L705">
        <f t="shared" si="76"/>
        <v>8.739903215187951</v>
      </c>
    </row>
    <row r="706" spans="1:12" x14ac:dyDescent="0.25">
      <c r="A706" s="67" t="s">
        <v>762</v>
      </c>
      <c r="B706">
        <v>1.43994</v>
      </c>
      <c r="C706">
        <v>0</v>
      </c>
      <c r="D706" s="20">
        <f t="shared" si="70"/>
        <v>375.37143899999995</v>
      </c>
      <c r="E706" s="30">
        <f>_xll.ChannelArea($P$2:$P$68,$Q$2:$Q$68,D706)</f>
        <v>13.148509617185464</v>
      </c>
      <c r="F706" s="30">
        <f>_xll.WettedPerimeter($P$2:$P$68,$Q$2:$Q$68,D706)</f>
        <v>28.754613188699423</v>
      </c>
      <c r="G706" s="62">
        <f t="shared" si="71"/>
        <v>0.45726609260571915</v>
      </c>
      <c r="H706" s="62">
        <f t="shared" si="72"/>
        <v>0.59353454246559056</v>
      </c>
      <c r="I706" s="62">
        <f t="shared" si="73"/>
        <v>7.3019198135358359</v>
      </c>
      <c r="J706" s="62">
        <f t="shared" si="74"/>
        <v>7.0578197275088854</v>
      </c>
      <c r="K706" s="62">
        <f t="shared" si="75"/>
        <v>3.4724905599978229</v>
      </c>
      <c r="L706">
        <f t="shared" si="76"/>
        <v>6.4926741750969086</v>
      </c>
    </row>
    <row r="707" spans="1:12" x14ac:dyDescent="0.25">
      <c r="A707" s="67" t="s">
        <v>763</v>
      </c>
      <c r="B707">
        <v>1.43994</v>
      </c>
      <c r="C707">
        <v>0</v>
      </c>
      <c r="D707" s="20">
        <f t="shared" ref="D707:D770" si="77">373.931499+B707</f>
        <v>375.37143899999995</v>
      </c>
      <c r="E707" s="30">
        <f>_xll.ChannelArea($P$2:$P$68,$Q$2:$Q$68,D707)</f>
        <v>13.148509617185464</v>
      </c>
      <c r="F707" s="30">
        <f>_xll.WettedPerimeter($P$2:$P$68,$Q$2:$Q$68,D707)</f>
        <v>28.754613188699423</v>
      </c>
      <c r="G707" s="62">
        <f t="shared" ref="G707:G770" si="78">E707/F707</f>
        <v>0.45726609260571915</v>
      </c>
      <c r="H707" s="62">
        <f t="shared" ref="H707:H770" si="79">G707^(2/3)</f>
        <v>0.59353454246559056</v>
      </c>
      <c r="I707" s="62">
        <f t="shared" ref="I707:I770" si="80" xml:space="preserve"> (57.518*H707)- 26.837</f>
        <v>7.3019198135358359</v>
      </c>
      <c r="J707" s="62">
        <f t="shared" ref="J707:J770" si="81">(39.413*LN(H707)) + 27.618</f>
        <v>7.0578197275088854</v>
      </c>
      <c r="K707" s="62">
        <f t="shared" ref="K707:K770" si="82">(47.04*D707)-17654</f>
        <v>3.4724905599978229</v>
      </c>
      <c r="L707">
        <f t="shared" ref="L707:L770" si="83">(17667*LN(D707)) - 104722</f>
        <v>6.4926741750969086</v>
      </c>
    </row>
    <row r="708" spans="1:12" x14ac:dyDescent="0.25">
      <c r="A708" s="67" t="s">
        <v>764</v>
      </c>
      <c r="B708">
        <v>1.43994</v>
      </c>
      <c r="C708">
        <v>0</v>
      </c>
      <c r="D708" s="20">
        <f t="shared" si="77"/>
        <v>375.37143899999995</v>
      </c>
      <c r="E708" s="30">
        <f>_xll.ChannelArea($P$2:$P$68,$Q$2:$Q$68,D708)</f>
        <v>13.148509617185464</v>
      </c>
      <c r="F708" s="30">
        <f>_xll.WettedPerimeter($P$2:$P$68,$Q$2:$Q$68,D708)</f>
        <v>28.754613188699423</v>
      </c>
      <c r="G708" s="62">
        <f t="shared" si="78"/>
        <v>0.45726609260571915</v>
      </c>
      <c r="H708" s="62">
        <f t="shared" si="79"/>
        <v>0.59353454246559056</v>
      </c>
      <c r="I708" s="62">
        <f t="shared" si="80"/>
        <v>7.3019198135358359</v>
      </c>
      <c r="J708" s="62">
        <f t="shared" si="81"/>
        <v>7.0578197275088854</v>
      </c>
      <c r="K708" s="62">
        <f t="shared" si="82"/>
        <v>3.4724905599978229</v>
      </c>
      <c r="L708">
        <f t="shared" si="83"/>
        <v>6.4926741750969086</v>
      </c>
    </row>
    <row r="709" spans="1:12" x14ac:dyDescent="0.25">
      <c r="A709" s="67" t="s">
        <v>765</v>
      </c>
      <c r="B709">
        <v>1.43994</v>
      </c>
      <c r="C709">
        <v>0</v>
      </c>
      <c r="D709" s="20">
        <f t="shared" si="77"/>
        <v>375.37143899999995</v>
      </c>
      <c r="E709" s="30">
        <f>_xll.ChannelArea($P$2:$P$68,$Q$2:$Q$68,D709)</f>
        <v>13.148509617185464</v>
      </c>
      <c r="F709" s="30">
        <f>_xll.WettedPerimeter($P$2:$P$68,$Q$2:$Q$68,D709)</f>
        <v>28.754613188699423</v>
      </c>
      <c r="G709" s="62">
        <f t="shared" si="78"/>
        <v>0.45726609260571915</v>
      </c>
      <c r="H709" s="62">
        <f t="shared" si="79"/>
        <v>0.59353454246559056</v>
      </c>
      <c r="I709" s="62">
        <f t="shared" si="80"/>
        <v>7.3019198135358359</v>
      </c>
      <c r="J709" s="62">
        <f t="shared" si="81"/>
        <v>7.0578197275088854</v>
      </c>
      <c r="K709" s="62">
        <f t="shared" si="82"/>
        <v>3.4724905599978229</v>
      </c>
      <c r="L709">
        <f t="shared" si="83"/>
        <v>6.4926741750969086</v>
      </c>
    </row>
    <row r="710" spans="1:12" x14ac:dyDescent="0.25">
      <c r="A710" s="67" t="s">
        <v>766</v>
      </c>
      <c r="B710">
        <v>1.43994</v>
      </c>
      <c r="C710">
        <v>0</v>
      </c>
      <c r="D710" s="20">
        <f t="shared" si="77"/>
        <v>375.37143899999995</v>
      </c>
      <c r="E710" s="30">
        <f>_xll.ChannelArea($P$2:$P$68,$Q$2:$Q$68,D710)</f>
        <v>13.148509617185464</v>
      </c>
      <c r="F710" s="30">
        <f>_xll.WettedPerimeter($P$2:$P$68,$Q$2:$Q$68,D710)</f>
        <v>28.754613188699423</v>
      </c>
      <c r="G710" s="62">
        <f t="shared" si="78"/>
        <v>0.45726609260571915</v>
      </c>
      <c r="H710" s="62">
        <f t="shared" si="79"/>
        <v>0.59353454246559056</v>
      </c>
      <c r="I710" s="62">
        <f t="shared" si="80"/>
        <v>7.3019198135358359</v>
      </c>
      <c r="J710" s="62">
        <f t="shared" si="81"/>
        <v>7.0578197275088854</v>
      </c>
      <c r="K710" s="62">
        <f t="shared" si="82"/>
        <v>3.4724905599978229</v>
      </c>
      <c r="L710">
        <f t="shared" si="83"/>
        <v>6.4926741750969086</v>
      </c>
    </row>
    <row r="711" spans="1:12" s="1" customFormat="1" x14ac:dyDescent="0.25">
      <c r="A711" s="68" t="s">
        <v>767</v>
      </c>
      <c r="B711" s="1">
        <v>0.98631499999999883</v>
      </c>
      <c r="C711" s="1">
        <v>0</v>
      </c>
      <c r="D711" s="64">
        <f t="shared" si="77"/>
        <v>374.91781399999996</v>
      </c>
      <c r="E711" s="65">
        <f>_xll.ChannelArea($P$2:$P$68,$Q$2:$Q$68,D711)</f>
        <v>4.0618298669756081</v>
      </c>
      <c r="F711" s="65">
        <f>_xll.WettedPerimeter($P$2:$P$68,$Q$2:$Q$68,D711)</f>
        <v>12.717630469454209</v>
      </c>
      <c r="G711" s="66">
        <f t="shared" si="78"/>
        <v>0.31938574380907658</v>
      </c>
      <c r="H711" s="66">
        <f t="shared" si="79"/>
        <v>0.46724394774571459</v>
      </c>
      <c r="I711" s="66">
        <f t="shared" si="80"/>
        <v>3.7937386438013476E-2</v>
      </c>
      <c r="J711" s="66">
        <f t="shared" si="81"/>
        <v>-2.3715009040411701</v>
      </c>
      <c r="K711" s="66">
        <f t="shared" si="82"/>
        <v>-17.866029440003331</v>
      </c>
      <c r="L711" s="1">
        <f t="shared" si="83"/>
        <v>-14.87027036784275</v>
      </c>
    </row>
    <row r="712" spans="1:12" x14ac:dyDescent="0.25">
      <c r="A712" s="67" t="s">
        <v>768</v>
      </c>
      <c r="B712">
        <v>1.43994</v>
      </c>
      <c r="C712">
        <v>0</v>
      </c>
      <c r="D712" s="20">
        <f t="shared" si="77"/>
        <v>375.37143899999995</v>
      </c>
      <c r="E712" s="30">
        <f>_xll.ChannelArea($P$2:$P$68,$Q$2:$Q$68,D712)</f>
        <v>13.148509617185464</v>
      </c>
      <c r="F712" s="30">
        <f>_xll.WettedPerimeter($P$2:$P$68,$Q$2:$Q$68,D712)</f>
        <v>28.754613188699423</v>
      </c>
      <c r="G712" s="62">
        <f t="shared" si="78"/>
        <v>0.45726609260571915</v>
      </c>
      <c r="H712" s="62">
        <f t="shared" si="79"/>
        <v>0.59353454246559056</v>
      </c>
      <c r="I712" s="62">
        <f t="shared" si="80"/>
        <v>7.3019198135358359</v>
      </c>
      <c r="J712" s="62">
        <f t="shared" si="81"/>
        <v>7.0578197275088854</v>
      </c>
      <c r="K712" s="62">
        <f t="shared" si="82"/>
        <v>3.4724905599978229</v>
      </c>
      <c r="L712">
        <f t="shared" si="83"/>
        <v>6.4926741750969086</v>
      </c>
    </row>
    <row r="713" spans="1:12" x14ac:dyDescent="0.25">
      <c r="A713" s="67" t="s">
        <v>769</v>
      </c>
      <c r="B713">
        <v>1.511565</v>
      </c>
      <c r="C713">
        <v>3</v>
      </c>
      <c r="D713" s="20">
        <f t="shared" si="77"/>
        <v>375.44306399999999</v>
      </c>
      <c r="E713" s="30">
        <f>_xll.ChannelArea($P$2:$P$68,$Q$2:$Q$68,D713)</f>
        <v>15.236526749999086</v>
      </c>
      <c r="F713" s="30">
        <f>_xll.WettedPerimeter($P$2:$P$68,$Q$2:$Q$68,D713)</f>
        <v>29.889691617767316</v>
      </c>
      <c r="G713" s="62">
        <f t="shared" si="78"/>
        <v>0.50975857980890127</v>
      </c>
      <c r="H713" s="62">
        <f t="shared" si="79"/>
        <v>0.63813078434473269</v>
      </c>
      <c r="I713" s="62">
        <f t="shared" si="80"/>
        <v>9.8670064539403377</v>
      </c>
      <c r="J713" s="62">
        <f t="shared" si="81"/>
        <v>9.9132064386053287</v>
      </c>
      <c r="K713" s="62">
        <f t="shared" si="82"/>
        <v>6.8417305599978135</v>
      </c>
      <c r="L713">
        <f t="shared" si="83"/>
        <v>9.8634105521487072</v>
      </c>
    </row>
    <row r="714" spans="1:12" x14ac:dyDescent="0.25">
      <c r="A714" s="67" t="s">
        <v>770</v>
      </c>
      <c r="B714">
        <v>1.511565</v>
      </c>
      <c r="C714">
        <v>0</v>
      </c>
      <c r="D714" s="20">
        <f t="shared" si="77"/>
        <v>375.44306399999999</v>
      </c>
      <c r="E714" s="30">
        <f>_xll.ChannelArea($P$2:$P$68,$Q$2:$Q$68,D714)</f>
        <v>15.236526749999086</v>
      </c>
      <c r="F714" s="30">
        <f>_xll.WettedPerimeter($P$2:$P$68,$Q$2:$Q$68,D714)</f>
        <v>29.889691617767316</v>
      </c>
      <c r="G714" s="62">
        <f t="shared" si="78"/>
        <v>0.50975857980890127</v>
      </c>
      <c r="H714" s="62">
        <f t="shared" si="79"/>
        <v>0.63813078434473269</v>
      </c>
      <c r="I714" s="62">
        <f t="shared" si="80"/>
        <v>9.8670064539403377</v>
      </c>
      <c r="J714" s="62">
        <f t="shared" si="81"/>
        <v>9.9132064386053287</v>
      </c>
      <c r="K714" s="62">
        <f t="shared" si="82"/>
        <v>6.8417305599978135</v>
      </c>
      <c r="L714">
        <f t="shared" si="83"/>
        <v>9.8634105521487072</v>
      </c>
    </row>
    <row r="715" spans="1:12" x14ac:dyDescent="0.25">
      <c r="A715" s="67" t="s">
        <v>771</v>
      </c>
      <c r="B715">
        <v>1.43994</v>
      </c>
      <c r="C715">
        <v>0.39999999999997732</v>
      </c>
      <c r="D715" s="20">
        <f t="shared" si="77"/>
        <v>375.37143899999995</v>
      </c>
      <c r="E715" s="30">
        <f>_xll.ChannelArea($P$2:$P$68,$Q$2:$Q$68,D715)</f>
        <v>13.148509617185464</v>
      </c>
      <c r="F715" s="30">
        <f>_xll.WettedPerimeter($P$2:$P$68,$Q$2:$Q$68,D715)</f>
        <v>28.754613188699423</v>
      </c>
      <c r="G715" s="62">
        <f t="shared" si="78"/>
        <v>0.45726609260571915</v>
      </c>
      <c r="H715" s="62">
        <f t="shared" si="79"/>
        <v>0.59353454246559056</v>
      </c>
      <c r="I715" s="62">
        <f t="shared" si="80"/>
        <v>7.3019198135358359</v>
      </c>
      <c r="J715" s="62">
        <f t="shared" si="81"/>
        <v>7.0578197275088854</v>
      </c>
      <c r="K715" s="62">
        <f t="shared" si="82"/>
        <v>3.4724905599978229</v>
      </c>
      <c r="L715">
        <f t="shared" si="83"/>
        <v>6.4926741750969086</v>
      </c>
    </row>
    <row r="716" spans="1:12" x14ac:dyDescent="0.25">
      <c r="A716" s="67" t="s">
        <v>772</v>
      </c>
      <c r="B716">
        <v>1.511565</v>
      </c>
      <c r="C716">
        <v>0.40000000000003411</v>
      </c>
      <c r="D716" s="20">
        <f t="shared" si="77"/>
        <v>375.44306399999999</v>
      </c>
      <c r="E716" s="30">
        <f>_xll.ChannelArea($P$2:$P$68,$Q$2:$Q$68,D716)</f>
        <v>15.236526749999086</v>
      </c>
      <c r="F716" s="30">
        <f>_xll.WettedPerimeter($P$2:$P$68,$Q$2:$Q$68,D716)</f>
        <v>29.889691617767316</v>
      </c>
      <c r="G716" s="62">
        <f t="shared" si="78"/>
        <v>0.50975857980890127</v>
      </c>
      <c r="H716" s="62">
        <f t="shared" si="79"/>
        <v>0.63813078434473269</v>
      </c>
      <c r="I716" s="62">
        <f t="shared" si="80"/>
        <v>9.8670064539403377</v>
      </c>
      <c r="J716" s="62">
        <f t="shared" si="81"/>
        <v>9.9132064386053287</v>
      </c>
      <c r="K716" s="62">
        <f t="shared" si="82"/>
        <v>6.8417305599978135</v>
      </c>
      <c r="L716">
        <f t="shared" si="83"/>
        <v>9.8634105521487072</v>
      </c>
    </row>
    <row r="717" spans="1:12" x14ac:dyDescent="0.25">
      <c r="A717" s="67" t="s">
        <v>773</v>
      </c>
      <c r="B717">
        <v>1.43994</v>
      </c>
      <c r="C717">
        <v>0</v>
      </c>
      <c r="D717" s="20">
        <f t="shared" si="77"/>
        <v>375.37143899999995</v>
      </c>
      <c r="E717" s="30">
        <f>_xll.ChannelArea($P$2:$P$68,$Q$2:$Q$68,D717)</f>
        <v>13.148509617185464</v>
      </c>
      <c r="F717" s="30">
        <f>_xll.WettedPerimeter($P$2:$P$68,$Q$2:$Q$68,D717)</f>
        <v>28.754613188699423</v>
      </c>
      <c r="G717" s="62">
        <f t="shared" si="78"/>
        <v>0.45726609260571915</v>
      </c>
      <c r="H717" s="62">
        <f t="shared" si="79"/>
        <v>0.59353454246559056</v>
      </c>
      <c r="I717" s="62">
        <f t="shared" si="80"/>
        <v>7.3019198135358359</v>
      </c>
      <c r="J717" s="62">
        <f t="shared" si="81"/>
        <v>7.0578197275088854</v>
      </c>
      <c r="K717" s="62">
        <f t="shared" si="82"/>
        <v>3.4724905599978229</v>
      </c>
      <c r="L717">
        <f t="shared" si="83"/>
        <v>6.4926741750969086</v>
      </c>
    </row>
    <row r="718" spans="1:12" x14ac:dyDescent="0.25">
      <c r="A718" s="67" t="s">
        <v>774</v>
      </c>
      <c r="B718">
        <v>1.4638150000000001</v>
      </c>
      <c r="C718">
        <v>0</v>
      </c>
      <c r="D718" s="20">
        <f t="shared" si="77"/>
        <v>375.39531399999998</v>
      </c>
      <c r="E718" s="30">
        <f>_xll.ChannelArea($P$2:$P$68,$Q$2:$Q$68,D718)</f>
        <v>13.835501302082211</v>
      </c>
      <c r="F718" s="30">
        <f>_xll.WettedPerimeter($P$2:$P$68,$Q$2:$Q$68,D718)</f>
        <v>29.187009810701035</v>
      </c>
      <c r="G718" s="62">
        <f t="shared" si="78"/>
        <v>0.47402941897150441</v>
      </c>
      <c r="H718" s="62">
        <f t="shared" si="79"/>
        <v>0.60795326753221623</v>
      </c>
      <c r="I718" s="62">
        <f t="shared" si="80"/>
        <v>8.1312560419180109</v>
      </c>
      <c r="J718" s="62">
        <f t="shared" si="81"/>
        <v>8.0038343098738274</v>
      </c>
      <c r="K718" s="62">
        <f t="shared" si="82"/>
        <v>4.5955705599990324</v>
      </c>
      <c r="L718">
        <f t="shared" si="83"/>
        <v>7.6163244258787017</v>
      </c>
    </row>
    <row r="719" spans="1:12" x14ac:dyDescent="0.25">
      <c r="A719" s="67" t="s">
        <v>775</v>
      </c>
      <c r="B719">
        <v>1.4160649999999999</v>
      </c>
      <c r="C719">
        <v>0</v>
      </c>
      <c r="D719" s="20">
        <f t="shared" si="77"/>
        <v>375.34756399999998</v>
      </c>
      <c r="E719" s="30">
        <f>_xll.ChannelArea($P$2:$P$68,$Q$2:$Q$68,D719)</f>
        <v>12.47158820833201</v>
      </c>
      <c r="F719" s="30">
        <f>_xll.WettedPerimeter($P$2:$P$68,$Q$2:$Q$68,D719)</f>
        <v>28.322216566698835</v>
      </c>
      <c r="G719" s="62">
        <f t="shared" si="78"/>
        <v>0.44034647425851764</v>
      </c>
      <c r="H719" s="62">
        <f t="shared" si="79"/>
        <v>0.57880154574326681</v>
      </c>
      <c r="I719" s="62">
        <f t="shared" si="80"/>
        <v>6.4545073080612205</v>
      </c>
      <c r="J719" s="62">
        <f t="shared" si="81"/>
        <v>6.067144480063984</v>
      </c>
      <c r="K719" s="62">
        <f t="shared" si="82"/>
        <v>2.3494105600002513</v>
      </c>
      <c r="L719">
        <f t="shared" si="83"/>
        <v>5.3689524537767284</v>
      </c>
    </row>
    <row r="720" spans="1:12" x14ac:dyDescent="0.25">
      <c r="A720" s="67" t="s">
        <v>776</v>
      </c>
      <c r="B720">
        <v>1.4160649999999999</v>
      </c>
      <c r="C720">
        <v>0</v>
      </c>
      <c r="D720" s="20">
        <f t="shared" si="77"/>
        <v>375.34756399999998</v>
      </c>
      <c r="E720" s="30">
        <f>_xll.ChannelArea($P$2:$P$68,$Q$2:$Q$68,D720)</f>
        <v>12.47158820833201</v>
      </c>
      <c r="F720" s="30">
        <f>_xll.WettedPerimeter($P$2:$P$68,$Q$2:$Q$68,D720)</f>
        <v>28.322216566698835</v>
      </c>
      <c r="G720" s="62">
        <f t="shared" si="78"/>
        <v>0.44034647425851764</v>
      </c>
      <c r="H720" s="62">
        <f t="shared" si="79"/>
        <v>0.57880154574326681</v>
      </c>
      <c r="I720" s="62">
        <f t="shared" si="80"/>
        <v>6.4545073080612205</v>
      </c>
      <c r="J720" s="62">
        <f t="shared" si="81"/>
        <v>6.067144480063984</v>
      </c>
      <c r="K720" s="62">
        <f t="shared" si="82"/>
        <v>2.3494105600002513</v>
      </c>
      <c r="L720">
        <f t="shared" si="83"/>
        <v>5.3689524537767284</v>
      </c>
    </row>
    <row r="721" spans="1:12" x14ac:dyDescent="0.25">
      <c r="A721" s="67" t="s">
        <v>777</v>
      </c>
      <c r="B721">
        <v>1.43994</v>
      </c>
      <c r="C721">
        <v>0</v>
      </c>
      <c r="D721" s="20">
        <f t="shared" si="77"/>
        <v>375.37143899999995</v>
      </c>
      <c r="E721" s="30">
        <f>_xll.ChannelArea($P$2:$P$68,$Q$2:$Q$68,D721)</f>
        <v>13.148509617185464</v>
      </c>
      <c r="F721" s="30">
        <f>_xll.WettedPerimeter($P$2:$P$68,$Q$2:$Q$68,D721)</f>
        <v>28.754613188699423</v>
      </c>
      <c r="G721" s="62">
        <f t="shared" si="78"/>
        <v>0.45726609260571915</v>
      </c>
      <c r="H721" s="62">
        <f t="shared" si="79"/>
        <v>0.59353454246559056</v>
      </c>
      <c r="I721" s="62">
        <f t="shared" si="80"/>
        <v>7.3019198135358359</v>
      </c>
      <c r="J721" s="62">
        <f t="shared" si="81"/>
        <v>7.0578197275088854</v>
      </c>
      <c r="K721" s="62">
        <f t="shared" si="82"/>
        <v>3.4724905599978229</v>
      </c>
      <c r="L721">
        <f t="shared" si="83"/>
        <v>6.4926741750969086</v>
      </c>
    </row>
    <row r="722" spans="1:12" x14ac:dyDescent="0.25">
      <c r="A722" s="67" t="s">
        <v>778</v>
      </c>
      <c r="B722">
        <v>1.4638150000000001</v>
      </c>
      <c r="C722">
        <v>0</v>
      </c>
      <c r="D722" s="20">
        <f t="shared" si="77"/>
        <v>375.39531399999998</v>
      </c>
      <c r="E722" s="30">
        <f>_xll.ChannelArea($P$2:$P$68,$Q$2:$Q$68,D722)</f>
        <v>13.835501302082211</v>
      </c>
      <c r="F722" s="30">
        <f>_xll.WettedPerimeter($P$2:$P$68,$Q$2:$Q$68,D722)</f>
        <v>29.187009810701035</v>
      </c>
      <c r="G722" s="62">
        <f t="shared" si="78"/>
        <v>0.47402941897150441</v>
      </c>
      <c r="H722" s="62">
        <f t="shared" si="79"/>
        <v>0.60795326753221623</v>
      </c>
      <c r="I722" s="62">
        <f t="shared" si="80"/>
        <v>8.1312560419180109</v>
      </c>
      <c r="J722" s="62">
        <f t="shared" si="81"/>
        <v>8.0038343098738274</v>
      </c>
      <c r="K722" s="62">
        <f t="shared" si="82"/>
        <v>4.5955705599990324</v>
      </c>
      <c r="L722">
        <f t="shared" si="83"/>
        <v>7.6163244258787017</v>
      </c>
    </row>
    <row r="723" spans="1:12" x14ac:dyDescent="0.25">
      <c r="A723" s="67" t="s">
        <v>779</v>
      </c>
      <c r="B723">
        <v>1.43994</v>
      </c>
      <c r="C723">
        <v>0</v>
      </c>
      <c r="D723" s="20">
        <f t="shared" si="77"/>
        <v>375.37143899999995</v>
      </c>
      <c r="E723" s="30">
        <f>_xll.ChannelArea($P$2:$P$68,$Q$2:$Q$68,D723)</f>
        <v>13.148509617185464</v>
      </c>
      <c r="F723" s="30">
        <f>_xll.WettedPerimeter($P$2:$P$68,$Q$2:$Q$68,D723)</f>
        <v>28.754613188699423</v>
      </c>
      <c r="G723" s="62">
        <f t="shared" si="78"/>
        <v>0.45726609260571915</v>
      </c>
      <c r="H723" s="62">
        <f t="shared" si="79"/>
        <v>0.59353454246559056</v>
      </c>
      <c r="I723" s="62">
        <f t="shared" si="80"/>
        <v>7.3019198135358359</v>
      </c>
      <c r="J723" s="62">
        <f t="shared" si="81"/>
        <v>7.0578197275088854</v>
      </c>
      <c r="K723" s="62">
        <f t="shared" si="82"/>
        <v>3.4724905599978229</v>
      </c>
      <c r="L723">
        <f t="shared" si="83"/>
        <v>6.4926741750969086</v>
      </c>
    </row>
    <row r="724" spans="1:12" x14ac:dyDescent="0.25">
      <c r="A724" s="67" t="s">
        <v>780</v>
      </c>
      <c r="B724">
        <v>1.43994</v>
      </c>
      <c r="C724">
        <v>0</v>
      </c>
      <c r="D724" s="20">
        <f t="shared" si="77"/>
        <v>375.37143899999995</v>
      </c>
      <c r="E724" s="30">
        <f>_xll.ChannelArea($P$2:$P$68,$Q$2:$Q$68,D724)</f>
        <v>13.148509617185464</v>
      </c>
      <c r="F724" s="30">
        <f>_xll.WettedPerimeter($P$2:$P$68,$Q$2:$Q$68,D724)</f>
        <v>28.754613188699423</v>
      </c>
      <c r="G724" s="62">
        <f t="shared" si="78"/>
        <v>0.45726609260571915</v>
      </c>
      <c r="H724" s="62">
        <f t="shared" si="79"/>
        <v>0.59353454246559056</v>
      </c>
      <c r="I724" s="62">
        <f t="shared" si="80"/>
        <v>7.3019198135358359</v>
      </c>
      <c r="J724" s="62">
        <f t="shared" si="81"/>
        <v>7.0578197275088854</v>
      </c>
      <c r="K724" s="62">
        <f t="shared" si="82"/>
        <v>3.4724905599978229</v>
      </c>
      <c r="L724">
        <f t="shared" si="83"/>
        <v>6.4926741750969086</v>
      </c>
    </row>
    <row r="725" spans="1:12" x14ac:dyDescent="0.25">
      <c r="A725" s="67" t="s">
        <v>781</v>
      </c>
      <c r="B725">
        <v>1.48769</v>
      </c>
      <c r="C725">
        <v>0</v>
      </c>
      <c r="D725" s="20">
        <f t="shared" si="77"/>
        <v>375.41918899999996</v>
      </c>
      <c r="E725" s="30">
        <f>_xll.ChannelArea($P$2:$P$68,$Q$2:$Q$68,D725)</f>
        <v>14.532086667966897</v>
      </c>
      <c r="F725" s="30">
        <f>_xll.WettedPerimeter($P$2:$P$68,$Q$2:$Q$68,D725)</f>
        <v>29.556536292095231</v>
      </c>
      <c r="G725" s="62">
        <f t="shared" si="78"/>
        <v>0.49167082787888922</v>
      </c>
      <c r="H725" s="62">
        <f t="shared" si="79"/>
        <v>0.62294488972382922</v>
      </c>
      <c r="I725" s="62">
        <f t="shared" si="80"/>
        <v>8.9935441671352088</v>
      </c>
      <c r="J725" s="62">
        <f t="shared" si="81"/>
        <v>8.9639365254740078</v>
      </c>
      <c r="K725" s="62">
        <f t="shared" si="82"/>
        <v>5.718650559996604</v>
      </c>
      <c r="L725">
        <f t="shared" si="83"/>
        <v>8.739903215187951</v>
      </c>
    </row>
    <row r="726" spans="1:12" x14ac:dyDescent="0.25">
      <c r="A726" s="67" t="s">
        <v>782</v>
      </c>
      <c r="B726">
        <v>1.43994</v>
      </c>
      <c r="C726">
        <v>0</v>
      </c>
      <c r="D726" s="20">
        <f t="shared" si="77"/>
        <v>375.37143899999995</v>
      </c>
      <c r="E726" s="30">
        <f>_xll.ChannelArea($P$2:$P$68,$Q$2:$Q$68,D726)</f>
        <v>13.148509617185464</v>
      </c>
      <c r="F726" s="30">
        <f>_xll.WettedPerimeter($P$2:$P$68,$Q$2:$Q$68,D726)</f>
        <v>28.754613188699423</v>
      </c>
      <c r="G726" s="62">
        <f t="shared" si="78"/>
        <v>0.45726609260571915</v>
      </c>
      <c r="H726" s="62">
        <f t="shared" si="79"/>
        <v>0.59353454246559056</v>
      </c>
      <c r="I726" s="62">
        <f t="shared" si="80"/>
        <v>7.3019198135358359</v>
      </c>
      <c r="J726" s="62">
        <f t="shared" si="81"/>
        <v>7.0578197275088854</v>
      </c>
      <c r="K726" s="62">
        <f t="shared" si="82"/>
        <v>3.4724905599978229</v>
      </c>
      <c r="L726">
        <f t="shared" si="83"/>
        <v>6.4926741750969086</v>
      </c>
    </row>
    <row r="727" spans="1:12" x14ac:dyDescent="0.25">
      <c r="A727" s="67" t="s">
        <v>783</v>
      </c>
      <c r="B727">
        <v>1.4638150000000001</v>
      </c>
      <c r="C727">
        <v>0</v>
      </c>
      <c r="D727" s="20">
        <f t="shared" si="77"/>
        <v>375.39531399999998</v>
      </c>
      <c r="E727" s="30">
        <f>_xll.ChannelArea($P$2:$P$68,$Q$2:$Q$68,D727)</f>
        <v>13.835501302082211</v>
      </c>
      <c r="F727" s="30">
        <f>_xll.WettedPerimeter($P$2:$P$68,$Q$2:$Q$68,D727)</f>
        <v>29.187009810701035</v>
      </c>
      <c r="G727" s="62">
        <f t="shared" si="78"/>
        <v>0.47402941897150441</v>
      </c>
      <c r="H727" s="62">
        <f t="shared" si="79"/>
        <v>0.60795326753221623</v>
      </c>
      <c r="I727" s="62">
        <f t="shared" si="80"/>
        <v>8.1312560419180109</v>
      </c>
      <c r="J727" s="62">
        <f t="shared" si="81"/>
        <v>8.0038343098738274</v>
      </c>
      <c r="K727" s="62">
        <f t="shared" si="82"/>
        <v>4.5955705599990324</v>
      </c>
      <c r="L727">
        <f t="shared" si="83"/>
        <v>7.6163244258787017</v>
      </c>
    </row>
    <row r="728" spans="1:12" x14ac:dyDescent="0.25">
      <c r="A728" s="67" t="s">
        <v>784</v>
      </c>
      <c r="B728">
        <v>1.4160649999999999</v>
      </c>
      <c r="C728">
        <v>0</v>
      </c>
      <c r="D728" s="20">
        <f t="shared" si="77"/>
        <v>375.34756399999998</v>
      </c>
      <c r="E728" s="30">
        <f>_xll.ChannelArea($P$2:$P$68,$Q$2:$Q$68,D728)</f>
        <v>12.47158820833201</v>
      </c>
      <c r="F728" s="30">
        <f>_xll.WettedPerimeter($P$2:$P$68,$Q$2:$Q$68,D728)</f>
        <v>28.322216566698835</v>
      </c>
      <c r="G728" s="62">
        <f t="shared" si="78"/>
        <v>0.44034647425851764</v>
      </c>
      <c r="H728" s="62">
        <f t="shared" si="79"/>
        <v>0.57880154574326681</v>
      </c>
      <c r="I728" s="62">
        <f t="shared" si="80"/>
        <v>6.4545073080612205</v>
      </c>
      <c r="J728" s="62">
        <f t="shared" si="81"/>
        <v>6.067144480063984</v>
      </c>
      <c r="K728" s="62">
        <f t="shared" si="82"/>
        <v>2.3494105600002513</v>
      </c>
      <c r="L728">
        <f t="shared" si="83"/>
        <v>5.3689524537767284</v>
      </c>
    </row>
    <row r="729" spans="1:12" x14ac:dyDescent="0.25">
      <c r="A729" s="67" t="s">
        <v>785</v>
      </c>
      <c r="B729">
        <v>1.4638150000000001</v>
      </c>
      <c r="C729">
        <v>0</v>
      </c>
      <c r="D729" s="20">
        <f t="shared" si="77"/>
        <v>375.39531399999998</v>
      </c>
      <c r="E729" s="30">
        <f>_xll.ChannelArea($P$2:$P$68,$Q$2:$Q$68,D729)</f>
        <v>13.835501302082211</v>
      </c>
      <c r="F729" s="30">
        <f>_xll.WettedPerimeter($P$2:$P$68,$Q$2:$Q$68,D729)</f>
        <v>29.187009810701035</v>
      </c>
      <c r="G729" s="62">
        <f t="shared" si="78"/>
        <v>0.47402941897150441</v>
      </c>
      <c r="H729" s="62">
        <f t="shared" si="79"/>
        <v>0.60795326753221623</v>
      </c>
      <c r="I729" s="62">
        <f t="shared" si="80"/>
        <v>8.1312560419180109</v>
      </c>
      <c r="J729" s="62">
        <f t="shared" si="81"/>
        <v>8.0038343098738274</v>
      </c>
      <c r="K729" s="62">
        <f t="shared" si="82"/>
        <v>4.5955705599990324</v>
      </c>
      <c r="L729">
        <f t="shared" si="83"/>
        <v>7.6163244258787017</v>
      </c>
    </row>
    <row r="730" spans="1:12" x14ac:dyDescent="0.25">
      <c r="A730" s="67" t="s">
        <v>786</v>
      </c>
      <c r="B730">
        <v>1.4638150000000001</v>
      </c>
      <c r="C730">
        <v>0</v>
      </c>
      <c r="D730" s="20">
        <f t="shared" si="77"/>
        <v>375.39531399999998</v>
      </c>
      <c r="E730" s="30">
        <f>_xll.ChannelArea($P$2:$P$68,$Q$2:$Q$68,D730)</f>
        <v>13.835501302082211</v>
      </c>
      <c r="F730" s="30">
        <f>_xll.WettedPerimeter($P$2:$P$68,$Q$2:$Q$68,D730)</f>
        <v>29.187009810701035</v>
      </c>
      <c r="G730" s="62">
        <f t="shared" si="78"/>
        <v>0.47402941897150441</v>
      </c>
      <c r="H730" s="62">
        <f t="shared" si="79"/>
        <v>0.60795326753221623</v>
      </c>
      <c r="I730" s="62">
        <f t="shared" si="80"/>
        <v>8.1312560419180109</v>
      </c>
      <c r="J730" s="62">
        <f t="shared" si="81"/>
        <v>8.0038343098738274</v>
      </c>
      <c r="K730" s="62">
        <f t="shared" si="82"/>
        <v>4.5955705599990324</v>
      </c>
      <c r="L730">
        <f t="shared" si="83"/>
        <v>7.6163244258787017</v>
      </c>
    </row>
    <row r="731" spans="1:12" x14ac:dyDescent="0.25">
      <c r="A731" s="67" t="s">
        <v>787</v>
      </c>
      <c r="B731">
        <v>1.4160649999999999</v>
      </c>
      <c r="C731">
        <v>0</v>
      </c>
      <c r="D731" s="20">
        <f t="shared" si="77"/>
        <v>375.34756399999998</v>
      </c>
      <c r="E731" s="30">
        <f>_xll.ChannelArea($P$2:$P$68,$Q$2:$Q$68,D731)</f>
        <v>12.47158820833201</v>
      </c>
      <c r="F731" s="30">
        <f>_xll.WettedPerimeter($P$2:$P$68,$Q$2:$Q$68,D731)</f>
        <v>28.322216566698835</v>
      </c>
      <c r="G731" s="62">
        <f t="shared" si="78"/>
        <v>0.44034647425851764</v>
      </c>
      <c r="H731" s="62">
        <f t="shared" si="79"/>
        <v>0.57880154574326681</v>
      </c>
      <c r="I731" s="62">
        <f t="shared" si="80"/>
        <v>6.4545073080612205</v>
      </c>
      <c r="J731" s="62">
        <f t="shared" si="81"/>
        <v>6.067144480063984</v>
      </c>
      <c r="K731" s="62">
        <f t="shared" si="82"/>
        <v>2.3494105600002513</v>
      </c>
      <c r="L731">
        <f t="shared" si="83"/>
        <v>5.3689524537767284</v>
      </c>
    </row>
    <row r="732" spans="1:12" x14ac:dyDescent="0.25">
      <c r="A732" s="67" t="s">
        <v>788</v>
      </c>
      <c r="B732">
        <v>1.4160649999999999</v>
      </c>
      <c r="C732">
        <v>0</v>
      </c>
      <c r="D732" s="20">
        <f t="shared" si="77"/>
        <v>375.34756399999998</v>
      </c>
      <c r="E732" s="30">
        <f>_xll.ChannelArea($P$2:$P$68,$Q$2:$Q$68,D732)</f>
        <v>12.47158820833201</v>
      </c>
      <c r="F732" s="30">
        <f>_xll.WettedPerimeter($P$2:$P$68,$Q$2:$Q$68,D732)</f>
        <v>28.322216566698835</v>
      </c>
      <c r="G732" s="62">
        <f t="shared" si="78"/>
        <v>0.44034647425851764</v>
      </c>
      <c r="H732" s="62">
        <f t="shared" si="79"/>
        <v>0.57880154574326681</v>
      </c>
      <c r="I732" s="62">
        <f t="shared" si="80"/>
        <v>6.4545073080612205</v>
      </c>
      <c r="J732" s="62">
        <f t="shared" si="81"/>
        <v>6.067144480063984</v>
      </c>
      <c r="K732" s="62">
        <f t="shared" si="82"/>
        <v>2.3494105600002513</v>
      </c>
      <c r="L732">
        <f t="shared" si="83"/>
        <v>5.3689524537767284</v>
      </c>
    </row>
    <row r="733" spans="1:12" x14ac:dyDescent="0.25">
      <c r="A733" s="67" t="s">
        <v>789</v>
      </c>
      <c r="B733">
        <v>1.4638150000000001</v>
      </c>
      <c r="C733">
        <v>0</v>
      </c>
      <c r="D733" s="20">
        <f t="shared" si="77"/>
        <v>375.39531399999998</v>
      </c>
      <c r="E733" s="30">
        <f>_xll.ChannelArea($P$2:$P$68,$Q$2:$Q$68,D733)</f>
        <v>13.835501302082211</v>
      </c>
      <c r="F733" s="30">
        <f>_xll.WettedPerimeter($P$2:$P$68,$Q$2:$Q$68,D733)</f>
        <v>29.187009810701035</v>
      </c>
      <c r="G733" s="62">
        <f t="shared" si="78"/>
        <v>0.47402941897150441</v>
      </c>
      <c r="H733" s="62">
        <f t="shared" si="79"/>
        <v>0.60795326753221623</v>
      </c>
      <c r="I733" s="62">
        <f t="shared" si="80"/>
        <v>8.1312560419180109</v>
      </c>
      <c r="J733" s="62">
        <f t="shared" si="81"/>
        <v>8.0038343098738274</v>
      </c>
      <c r="K733" s="62">
        <f t="shared" si="82"/>
        <v>4.5955705599990324</v>
      </c>
      <c r="L733">
        <f t="shared" si="83"/>
        <v>7.6163244258787017</v>
      </c>
    </row>
    <row r="734" spans="1:12" x14ac:dyDescent="0.25">
      <c r="A734" s="67" t="s">
        <v>790</v>
      </c>
      <c r="B734">
        <v>1.559315</v>
      </c>
      <c r="C734">
        <v>0</v>
      </c>
      <c r="D734" s="20">
        <f t="shared" si="77"/>
        <v>375.490814</v>
      </c>
      <c r="E734" s="30">
        <f>_xll.ChannelArea($P$2:$P$68,$Q$2:$Q$68,D734)</f>
        <v>16.668533227677866</v>
      </c>
      <c r="F734" s="30">
        <f>_xll.WettedPerimeter($P$2:$P$68,$Q$2:$Q$68,D734)</f>
        <v>30.568022232462962</v>
      </c>
      <c r="G734" s="62">
        <f t="shared" si="78"/>
        <v>0.54529315311659365</v>
      </c>
      <c r="H734" s="62">
        <f t="shared" si="79"/>
        <v>0.66745198611811529</v>
      </c>
      <c r="I734" s="62">
        <f t="shared" si="80"/>
        <v>11.553503337541759</v>
      </c>
      <c r="J734" s="62">
        <f t="shared" si="81"/>
        <v>11.683804063470793</v>
      </c>
      <c r="K734" s="62">
        <f t="shared" si="82"/>
        <v>9.0878905600002327</v>
      </c>
      <c r="L734">
        <f t="shared" si="83"/>
        <v>12.110210905288113</v>
      </c>
    </row>
    <row r="735" spans="1:12" x14ac:dyDescent="0.25">
      <c r="A735" s="67" t="s">
        <v>791</v>
      </c>
      <c r="B735">
        <v>1.48769</v>
      </c>
      <c r="C735">
        <v>0</v>
      </c>
      <c r="D735" s="20">
        <f t="shared" si="77"/>
        <v>375.41918899999996</v>
      </c>
      <c r="E735" s="30">
        <f>_xll.ChannelArea($P$2:$P$68,$Q$2:$Q$68,D735)</f>
        <v>14.532086667966897</v>
      </c>
      <c r="F735" s="30">
        <f>_xll.WettedPerimeter($P$2:$P$68,$Q$2:$Q$68,D735)</f>
        <v>29.556536292095231</v>
      </c>
      <c r="G735" s="62">
        <f t="shared" si="78"/>
        <v>0.49167082787888922</v>
      </c>
      <c r="H735" s="62">
        <f t="shared" si="79"/>
        <v>0.62294488972382922</v>
      </c>
      <c r="I735" s="62">
        <f t="shared" si="80"/>
        <v>8.9935441671352088</v>
      </c>
      <c r="J735" s="62">
        <f t="shared" si="81"/>
        <v>8.9639365254740078</v>
      </c>
      <c r="K735" s="62">
        <f t="shared" si="82"/>
        <v>5.718650559996604</v>
      </c>
      <c r="L735">
        <f t="shared" si="83"/>
        <v>8.739903215187951</v>
      </c>
    </row>
    <row r="736" spans="1:12" x14ac:dyDescent="0.25">
      <c r="A736" s="67" t="s">
        <v>792</v>
      </c>
      <c r="B736">
        <v>1.48769</v>
      </c>
      <c r="C736">
        <v>0</v>
      </c>
      <c r="D736" s="20">
        <f t="shared" si="77"/>
        <v>375.41918899999996</v>
      </c>
      <c r="E736" s="30">
        <f>_xll.ChannelArea($P$2:$P$68,$Q$2:$Q$68,D736)</f>
        <v>14.532086667966897</v>
      </c>
      <c r="F736" s="30">
        <f>_xll.WettedPerimeter($P$2:$P$68,$Q$2:$Q$68,D736)</f>
        <v>29.556536292095231</v>
      </c>
      <c r="G736" s="62">
        <f t="shared" si="78"/>
        <v>0.49167082787888922</v>
      </c>
      <c r="H736" s="62">
        <f t="shared" si="79"/>
        <v>0.62294488972382922</v>
      </c>
      <c r="I736" s="62">
        <f t="shared" si="80"/>
        <v>8.9935441671352088</v>
      </c>
      <c r="J736" s="62">
        <f t="shared" si="81"/>
        <v>8.9639365254740078</v>
      </c>
      <c r="K736" s="62">
        <f t="shared" si="82"/>
        <v>5.718650559996604</v>
      </c>
      <c r="L736">
        <f t="shared" si="83"/>
        <v>8.739903215187951</v>
      </c>
    </row>
    <row r="737" spans="1:12" x14ac:dyDescent="0.25">
      <c r="A737" s="67" t="s">
        <v>793</v>
      </c>
      <c r="B737">
        <v>1.43994</v>
      </c>
      <c r="C737">
        <v>0</v>
      </c>
      <c r="D737" s="20">
        <f t="shared" si="77"/>
        <v>375.37143899999995</v>
      </c>
      <c r="E737" s="30">
        <f>_xll.ChannelArea($P$2:$P$68,$Q$2:$Q$68,D737)</f>
        <v>13.148509617185464</v>
      </c>
      <c r="F737" s="30">
        <f>_xll.WettedPerimeter($P$2:$P$68,$Q$2:$Q$68,D737)</f>
        <v>28.754613188699423</v>
      </c>
      <c r="G737" s="62">
        <f t="shared" si="78"/>
        <v>0.45726609260571915</v>
      </c>
      <c r="H737" s="62">
        <f t="shared" si="79"/>
        <v>0.59353454246559056</v>
      </c>
      <c r="I737" s="62">
        <f t="shared" si="80"/>
        <v>7.3019198135358359</v>
      </c>
      <c r="J737" s="62">
        <f t="shared" si="81"/>
        <v>7.0578197275088854</v>
      </c>
      <c r="K737" s="62">
        <f t="shared" si="82"/>
        <v>3.4724905599978229</v>
      </c>
      <c r="L737">
        <f t="shared" si="83"/>
        <v>6.4926741750969086</v>
      </c>
    </row>
    <row r="738" spans="1:12" x14ac:dyDescent="0.25">
      <c r="A738" s="67" t="s">
        <v>794</v>
      </c>
      <c r="B738">
        <v>1.43994</v>
      </c>
      <c r="C738">
        <v>0</v>
      </c>
      <c r="D738" s="20">
        <f t="shared" si="77"/>
        <v>375.37143899999995</v>
      </c>
      <c r="E738" s="30">
        <f>_xll.ChannelArea($P$2:$P$68,$Q$2:$Q$68,D738)</f>
        <v>13.148509617185464</v>
      </c>
      <c r="F738" s="30">
        <f>_xll.WettedPerimeter($P$2:$P$68,$Q$2:$Q$68,D738)</f>
        <v>28.754613188699423</v>
      </c>
      <c r="G738" s="62">
        <f t="shared" si="78"/>
        <v>0.45726609260571915</v>
      </c>
      <c r="H738" s="62">
        <f t="shared" si="79"/>
        <v>0.59353454246559056</v>
      </c>
      <c r="I738" s="62">
        <f t="shared" si="80"/>
        <v>7.3019198135358359</v>
      </c>
      <c r="J738" s="62">
        <f t="shared" si="81"/>
        <v>7.0578197275088854</v>
      </c>
      <c r="K738" s="62">
        <f t="shared" si="82"/>
        <v>3.4724905599978229</v>
      </c>
      <c r="L738">
        <f t="shared" si="83"/>
        <v>6.4926741750969086</v>
      </c>
    </row>
    <row r="739" spans="1:12" x14ac:dyDescent="0.25">
      <c r="A739" s="67" t="s">
        <v>795</v>
      </c>
      <c r="B739">
        <v>1.4160649999999999</v>
      </c>
      <c r="C739">
        <v>0</v>
      </c>
      <c r="D739" s="20">
        <f t="shared" si="77"/>
        <v>375.34756399999998</v>
      </c>
      <c r="E739" s="30">
        <f>_xll.ChannelArea($P$2:$P$68,$Q$2:$Q$68,D739)</f>
        <v>12.47158820833201</v>
      </c>
      <c r="F739" s="30">
        <f>_xll.WettedPerimeter($P$2:$P$68,$Q$2:$Q$68,D739)</f>
        <v>28.322216566698835</v>
      </c>
      <c r="G739" s="62">
        <f t="shared" si="78"/>
        <v>0.44034647425851764</v>
      </c>
      <c r="H739" s="62">
        <f t="shared" si="79"/>
        <v>0.57880154574326681</v>
      </c>
      <c r="I739" s="62">
        <f t="shared" si="80"/>
        <v>6.4545073080612205</v>
      </c>
      <c r="J739" s="62">
        <f t="shared" si="81"/>
        <v>6.067144480063984</v>
      </c>
      <c r="K739" s="62">
        <f t="shared" si="82"/>
        <v>2.3494105600002513</v>
      </c>
      <c r="L739">
        <f t="shared" si="83"/>
        <v>5.3689524537767284</v>
      </c>
    </row>
    <row r="740" spans="1:12" x14ac:dyDescent="0.25">
      <c r="A740" s="67" t="s">
        <v>796</v>
      </c>
      <c r="B740">
        <v>1.511565</v>
      </c>
      <c r="C740">
        <v>0</v>
      </c>
      <c r="D740" s="20">
        <f t="shared" si="77"/>
        <v>375.44306399999999</v>
      </c>
      <c r="E740" s="30">
        <f>_xll.ChannelArea($P$2:$P$68,$Q$2:$Q$68,D740)</f>
        <v>15.236526749999086</v>
      </c>
      <c r="F740" s="30">
        <f>_xll.WettedPerimeter($P$2:$P$68,$Q$2:$Q$68,D740)</f>
        <v>29.889691617767316</v>
      </c>
      <c r="G740" s="62">
        <f t="shared" si="78"/>
        <v>0.50975857980890127</v>
      </c>
      <c r="H740" s="62">
        <f t="shared" si="79"/>
        <v>0.63813078434473269</v>
      </c>
      <c r="I740" s="62">
        <f t="shared" si="80"/>
        <v>9.8670064539403377</v>
      </c>
      <c r="J740" s="62">
        <f t="shared" si="81"/>
        <v>9.9132064386053287</v>
      </c>
      <c r="K740" s="62">
        <f t="shared" si="82"/>
        <v>6.8417305599978135</v>
      </c>
      <c r="L740">
        <f t="shared" si="83"/>
        <v>9.8634105521487072</v>
      </c>
    </row>
    <row r="741" spans="1:12" x14ac:dyDescent="0.25">
      <c r="A741" s="67" t="s">
        <v>797</v>
      </c>
      <c r="B741">
        <v>1.4638150000000001</v>
      </c>
      <c r="C741">
        <v>0</v>
      </c>
      <c r="D741" s="20">
        <f t="shared" si="77"/>
        <v>375.39531399999998</v>
      </c>
      <c r="E741" s="30">
        <f>_xll.ChannelArea($P$2:$P$68,$Q$2:$Q$68,D741)</f>
        <v>13.835501302082211</v>
      </c>
      <c r="F741" s="30">
        <f>_xll.WettedPerimeter($P$2:$P$68,$Q$2:$Q$68,D741)</f>
        <v>29.187009810701035</v>
      </c>
      <c r="G741" s="62">
        <f t="shared" si="78"/>
        <v>0.47402941897150441</v>
      </c>
      <c r="H741" s="62">
        <f t="shared" si="79"/>
        <v>0.60795326753221623</v>
      </c>
      <c r="I741" s="62">
        <f t="shared" si="80"/>
        <v>8.1312560419180109</v>
      </c>
      <c r="J741" s="62">
        <f t="shared" si="81"/>
        <v>8.0038343098738274</v>
      </c>
      <c r="K741" s="62">
        <f t="shared" si="82"/>
        <v>4.5955705599990324</v>
      </c>
      <c r="L741">
        <f t="shared" si="83"/>
        <v>7.6163244258787017</v>
      </c>
    </row>
    <row r="742" spans="1:12" x14ac:dyDescent="0.25">
      <c r="A742" s="67" t="s">
        <v>798</v>
      </c>
      <c r="B742">
        <v>1.48769</v>
      </c>
      <c r="C742">
        <v>0</v>
      </c>
      <c r="D742" s="20">
        <f t="shared" si="77"/>
        <v>375.41918899999996</v>
      </c>
      <c r="E742" s="30">
        <f>_xll.ChannelArea($P$2:$P$68,$Q$2:$Q$68,D742)</f>
        <v>14.532086667966897</v>
      </c>
      <c r="F742" s="30">
        <f>_xll.WettedPerimeter($P$2:$P$68,$Q$2:$Q$68,D742)</f>
        <v>29.556536292095231</v>
      </c>
      <c r="G742" s="62">
        <f t="shared" si="78"/>
        <v>0.49167082787888922</v>
      </c>
      <c r="H742" s="62">
        <f t="shared" si="79"/>
        <v>0.62294488972382922</v>
      </c>
      <c r="I742" s="62">
        <f t="shared" si="80"/>
        <v>8.9935441671352088</v>
      </c>
      <c r="J742" s="62">
        <f t="shared" si="81"/>
        <v>8.9639365254740078</v>
      </c>
      <c r="K742" s="62">
        <f t="shared" si="82"/>
        <v>5.718650559996604</v>
      </c>
      <c r="L742">
        <f t="shared" si="83"/>
        <v>8.739903215187951</v>
      </c>
    </row>
    <row r="743" spans="1:12" x14ac:dyDescent="0.25">
      <c r="A743" s="67" t="s">
        <v>799</v>
      </c>
      <c r="B743">
        <v>1.4638150000000001</v>
      </c>
      <c r="C743">
        <v>0</v>
      </c>
      <c r="D743" s="20">
        <f t="shared" si="77"/>
        <v>375.39531399999998</v>
      </c>
      <c r="E743" s="30">
        <f>_xll.ChannelArea($P$2:$P$68,$Q$2:$Q$68,D743)</f>
        <v>13.835501302082211</v>
      </c>
      <c r="F743" s="30">
        <f>_xll.WettedPerimeter($P$2:$P$68,$Q$2:$Q$68,D743)</f>
        <v>29.187009810701035</v>
      </c>
      <c r="G743" s="62">
        <f t="shared" si="78"/>
        <v>0.47402941897150441</v>
      </c>
      <c r="H743" s="62">
        <f t="shared" si="79"/>
        <v>0.60795326753221623</v>
      </c>
      <c r="I743" s="62">
        <f t="shared" si="80"/>
        <v>8.1312560419180109</v>
      </c>
      <c r="J743" s="62">
        <f t="shared" si="81"/>
        <v>8.0038343098738274</v>
      </c>
      <c r="K743" s="62">
        <f t="shared" si="82"/>
        <v>4.5955705599990324</v>
      </c>
      <c r="L743">
        <f t="shared" si="83"/>
        <v>7.6163244258787017</v>
      </c>
    </row>
    <row r="744" spans="1:12" x14ac:dyDescent="0.25">
      <c r="A744" s="67" t="s">
        <v>800</v>
      </c>
      <c r="B744">
        <v>1.4638150000000001</v>
      </c>
      <c r="C744">
        <v>0.1999999999999886</v>
      </c>
      <c r="D744" s="20">
        <f t="shared" si="77"/>
        <v>375.39531399999998</v>
      </c>
      <c r="E744" s="30">
        <f>_xll.ChannelArea($P$2:$P$68,$Q$2:$Q$68,D744)</f>
        <v>13.835501302082211</v>
      </c>
      <c r="F744" s="30">
        <f>_xll.WettedPerimeter($P$2:$P$68,$Q$2:$Q$68,D744)</f>
        <v>29.187009810701035</v>
      </c>
      <c r="G744" s="62">
        <f t="shared" si="78"/>
        <v>0.47402941897150441</v>
      </c>
      <c r="H744" s="62">
        <f t="shared" si="79"/>
        <v>0.60795326753221623</v>
      </c>
      <c r="I744" s="62">
        <f t="shared" si="80"/>
        <v>8.1312560419180109</v>
      </c>
      <c r="J744" s="62">
        <f t="shared" si="81"/>
        <v>8.0038343098738274</v>
      </c>
      <c r="K744" s="62">
        <f t="shared" si="82"/>
        <v>4.5955705599990324</v>
      </c>
      <c r="L744">
        <f t="shared" si="83"/>
        <v>7.6163244258787017</v>
      </c>
    </row>
    <row r="745" spans="1:12" x14ac:dyDescent="0.25">
      <c r="A745" s="67" t="s">
        <v>801</v>
      </c>
      <c r="B745">
        <v>1.4160649999999999</v>
      </c>
      <c r="C745">
        <v>0</v>
      </c>
      <c r="D745" s="20">
        <f t="shared" si="77"/>
        <v>375.34756399999998</v>
      </c>
      <c r="E745" s="30">
        <f>_xll.ChannelArea($P$2:$P$68,$Q$2:$Q$68,D745)</f>
        <v>12.47158820833201</v>
      </c>
      <c r="F745" s="30">
        <f>_xll.WettedPerimeter($P$2:$P$68,$Q$2:$Q$68,D745)</f>
        <v>28.322216566698835</v>
      </c>
      <c r="G745" s="62">
        <f t="shared" si="78"/>
        <v>0.44034647425851764</v>
      </c>
      <c r="H745" s="62">
        <f t="shared" si="79"/>
        <v>0.57880154574326681</v>
      </c>
      <c r="I745" s="62">
        <f t="shared" si="80"/>
        <v>6.4545073080612205</v>
      </c>
      <c r="J745" s="62">
        <f t="shared" si="81"/>
        <v>6.067144480063984</v>
      </c>
      <c r="K745" s="62">
        <f t="shared" si="82"/>
        <v>2.3494105600002513</v>
      </c>
      <c r="L745">
        <f t="shared" si="83"/>
        <v>5.3689524537767284</v>
      </c>
    </row>
    <row r="746" spans="1:12" x14ac:dyDescent="0.25">
      <c r="A746" s="67" t="s">
        <v>802</v>
      </c>
      <c r="B746">
        <v>1.48769</v>
      </c>
      <c r="C746">
        <v>0</v>
      </c>
      <c r="D746" s="20">
        <f t="shared" si="77"/>
        <v>375.41918899999996</v>
      </c>
      <c r="E746" s="30">
        <f>_xll.ChannelArea($P$2:$P$68,$Q$2:$Q$68,D746)</f>
        <v>14.532086667966897</v>
      </c>
      <c r="F746" s="30">
        <f>_xll.WettedPerimeter($P$2:$P$68,$Q$2:$Q$68,D746)</f>
        <v>29.556536292095231</v>
      </c>
      <c r="G746" s="62">
        <f t="shared" si="78"/>
        <v>0.49167082787888922</v>
      </c>
      <c r="H746" s="62">
        <f t="shared" si="79"/>
        <v>0.62294488972382922</v>
      </c>
      <c r="I746" s="62">
        <f t="shared" si="80"/>
        <v>8.9935441671352088</v>
      </c>
      <c r="J746" s="62">
        <f t="shared" si="81"/>
        <v>8.9639365254740078</v>
      </c>
      <c r="K746" s="62">
        <f t="shared" si="82"/>
        <v>5.718650559996604</v>
      </c>
      <c r="L746">
        <f t="shared" si="83"/>
        <v>8.739903215187951</v>
      </c>
    </row>
    <row r="747" spans="1:12" x14ac:dyDescent="0.25">
      <c r="A747" s="67" t="s">
        <v>803</v>
      </c>
      <c r="B747">
        <v>1.4160649999999999</v>
      </c>
      <c r="C747">
        <v>0</v>
      </c>
      <c r="D747" s="20">
        <f t="shared" si="77"/>
        <v>375.34756399999998</v>
      </c>
      <c r="E747" s="30">
        <f>_xll.ChannelArea($P$2:$P$68,$Q$2:$Q$68,D747)</f>
        <v>12.47158820833201</v>
      </c>
      <c r="F747" s="30">
        <f>_xll.WettedPerimeter($P$2:$P$68,$Q$2:$Q$68,D747)</f>
        <v>28.322216566698835</v>
      </c>
      <c r="G747" s="62">
        <f t="shared" si="78"/>
        <v>0.44034647425851764</v>
      </c>
      <c r="H747" s="62">
        <f t="shared" si="79"/>
        <v>0.57880154574326681</v>
      </c>
      <c r="I747" s="62">
        <f t="shared" si="80"/>
        <v>6.4545073080612205</v>
      </c>
      <c r="J747" s="62">
        <f t="shared" si="81"/>
        <v>6.067144480063984</v>
      </c>
      <c r="K747" s="62">
        <f t="shared" si="82"/>
        <v>2.3494105600002513</v>
      </c>
      <c r="L747">
        <f t="shared" si="83"/>
        <v>5.3689524537767284</v>
      </c>
    </row>
    <row r="748" spans="1:12" x14ac:dyDescent="0.25">
      <c r="A748" s="67" t="s">
        <v>804</v>
      </c>
      <c r="B748">
        <v>1.4638150000000001</v>
      </c>
      <c r="C748">
        <v>0</v>
      </c>
      <c r="D748" s="20">
        <f t="shared" si="77"/>
        <v>375.39531399999998</v>
      </c>
      <c r="E748" s="30">
        <f>_xll.ChannelArea($P$2:$P$68,$Q$2:$Q$68,D748)</f>
        <v>13.835501302082211</v>
      </c>
      <c r="F748" s="30">
        <f>_xll.WettedPerimeter($P$2:$P$68,$Q$2:$Q$68,D748)</f>
        <v>29.187009810701035</v>
      </c>
      <c r="G748" s="62">
        <f t="shared" si="78"/>
        <v>0.47402941897150441</v>
      </c>
      <c r="H748" s="62">
        <f t="shared" si="79"/>
        <v>0.60795326753221623</v>
      </c>
      <c r="I748" s="62">
        <f t="shared" si="80"/>
        <v>8.1312560419180109</v>
      </c>
      <c r="J748" s="62">
        <f t="shared" si="81"/>
        <v>8.0038343098738274</v>
      </c>
      <c r="K748" s="62">
        <f t="shared" si="82"/>
        <v>4.5955705599990324</v>
      </c>
      <c r="L748">
        <f t="shared" si="83"/>
        <v>7.6163244258787017</v>
      </c>
    </row>
    <row r="749" spans="1:12" x14ac:dyDescent="0.25">
      <c r="A749" s="67" t="s">
        <v>805</v>
      </c>
      <c r="B749">
        <v>1.4638150000000001</v>
      </c>
      <c r="C749">
        <v>0</v>
      </c>
      <c r="D749" s="20">
        <f t="shared" si="77"/>
        <v>375.39531399999998</v>
      </c>
      <c r="E749" s="30">
        <f>_xll.ChannelArea($P$2:$P$68,$Q$2:$Q$68,D749)</f>
        <v>13.835501302082211</v>
      </c>
      <c r="F749" s="30">
        <f>_xll.WettedPerimeter($P$2:$P$68,$Q$2:$Q$68,D749)</f>
        <v>29.187009810701035</v>
      </c>
      <c r="G749" s="62">
        <f t="shared" si="78"/>
        <v>0.47402941897150441</v>
      </c>
      <c r="H749" s="62">
        <f t="shared" si="79"/>
        <v>0.60795326753221623</v>
      </c>
      <c r="I749" s="62">
        <f t="shared" si="80"/>
        <v>8.1312560419180109</v>
      </c>
      <c r="J749" s="62">
        <f t="shared" si="81"/>
        <v>8.0038343098738274</v>
      </c>
      <c r="K749" s="62">
        <f t="shared" si="82"/>
        <v>4.5955705599990324</v>
      </c>
      <c r="L749">
        <f t="shared" si="83"/>
        <v>7.6163244258787017</v>
      </c>
    </row>
    <row r="750" spans="1:12" x14ac:dyDescent="0.25">
      <c r="A750" s="67" t="s">
        <v>806</v>
      </c>
      <c r="B750">
        <v>1.4638150000000001</v>
      </c>
      <c r="C750">
        <v>0</v>
      </c>
      <c r="D750" s="20">
        <f t="shared" si="77"/>
        <v>375.39531399999998</v>
      </c>
      <c r="E750" s="30">
        <f>_xll.ChannelArea($P$2:$P$68,$Q$2:$Q$68,D750)</f>
        <v>13.835501302082211</v>
      </c>
      <c r="F750" s="30">
        <f>_xll.WettedPerimeter($P$2:$P$68,$Q$2:$Q$68,D750)</f>
        <v>29.187009810701035</v>
      </c>
      <c r="G750" s="62">
        <f t="shared" si="78"/>
        <v>0.47402941897150441</v>
      </c>
      <c r="H750" s="62">
        <f t="shared" si="79"/>
        <v>0.60795326753221623</v>
      </c>
      <c r="I750" s="62">
        <f t="shared" si="80"/>
        <v>8.1312560419180109</v>
      </c>
      <c r="J750" s="62">
        <f t="shared" si="81"/>
        <v>8.0038343098738274</v>
      </c>
      <c r="K750" s="62">
        <f t="shared" si="82"/>
        <v>4.5955705599990324</v>
      </c>
      <c r="L750">
        <f t="shared" si="83"/>
        <v>7.6163244258787017</v>
      </c>
    </row>
    <row r="751" spans="1:12" x14ac:dyDescent="0.25">
      <c r="A751" s="67" t="s">
        <v>807</v>
      </c>
      <c r="B751">
        <v>1.4638150000000001</v>
      </c>
      <c r="C751">
        <v>0</v>
      </c>
      <c r="D751" s="20">
        <f t="shared" si="77"/>
        <v>375.39531399999998</v>
      </c>
      <c r="E751" s="30">
        <f>_xll.ChannelArea($P$2:$P$68,$Q$2:$Q$68,D751)</f>
        <v>13.835501302082211</v>
      </c>
      <c r="F751" s="30">
        <f>_xll.WettedPerimeter($P$2:$P$68,$Q$2:$Q$68,D751)</f>
        <v>29.187009810701035</v>
      </c>
      <c r="G751" s="62">
        <f t="shared" si="78"/>
        <v>0.47402941897150441</v>
      </c>
      <c r="H751" s="62">
        <f t="shared" si="79"/>
        <v>0.60795326753221623</v>
      </c>
      <c r="I751" s="62">
        <f t="shared" si="80"/>
        <v>8.1312560419180109</v>
      </c>
      <c r="J751" s="62">
        <f t="shared" si="81"/>
        <v>8.0038343098738274</v>
      </c>
      <c r="K751" s="62">
        <f t="shared" si="82"/>
        <v>4.5955705599990324</v>
      </c>
      <c r="L751">
        <f t="shared" si="83"/>
        <v>7.6163244258787017</v>
      </c>
    </row>
    <row r="752" spans="1:12" x14ac:dyDescent="0.25">
      <c r="A752" s="67" t="s">
        <v>808</v>
      </c>
      <c r="B752">
        <v>1.4638150000000001</v>
      </c>
      <c r="C752">
        <v>0</v>
      </c>
      <c r="D752" s="20">
        <f t="shared" si="77"/>
        <v>375.39531399999998</v>
      </c>
      <c r="E752" s="30">
        <f>_xll.ChannelArea($P$2:$P$68,$Q$2:$Q$68,D752)</f>
        <v>13.835501302082211</v>
      </c>
      <c r="F752" s="30">
        <f>_xll.WettedPerimeter($P$2:$P$68,$Q$2:$Q$68,D752)</f>
        <v>29.187009810701035</v>
      </c>
      <c r="G752" s="62">
        <f t="shared" si="78"/>
        <v>0.47402941897150441</v>
      </c>
      <c r="H752" s="62">
        <f t="shared" si="79"/>
        <v>0.60795326753221623</v>
      </c>
      <c r="I752" s="62">
        <f t="shared" si="80"/>
        <v>8.1312560419180109</v>
      </c>
      <c r="J752" s="62">
        <f t="shared" si="81"/>
        <v>8.0038343098738274</v>
      </c>
      <c r="K752" s="62">
        <f t="shared" si="82"/>
        <v>4.5955705599990324</v>
      </c>
      <c r="L752">
        <f t="shared" si="83"/>
        <v>7.6163244258787017</v>
      </c>
    </row>
    <row r="753" spans="1:12" x14ac:dyDescent="0.25">
      <c r="A753" s="67" t="s">
        <v>809</v>
      </c>
      <c r="B753">
        <v>1.4160649999999999</v>
      </c>
      <c r="C753">
        <v>0</v>
      </c>
      <c r="D753" s="20">
        <f t="shared" si="77"/>
        <v>375.34756399999998</v>
      </c>
      <c r="E753" s="30">
        <f>_xll.ChannelArea($P$2:$P$68,$Q$2:$Q$68,D753)</f>
        <v>12.47158820833201</v>
      </c>
      <c r="F753" s="30">
        <f>_xll.WettedPerimeter($P$2:$P$68,$Q$2:$Q$68,D753)</f>
        <v>28.322216566698835</v>
      </c>
      <c r="G753" s="62">
        <f t="shared" si="78"/>
        <v>0.44034647425851764</v>
      </c>
      <c r="H753" s="62">
        <f t="shared" si="79"/>
        <v>0.57880154574326681</v>
      </c>
      <c r="I753" s="62">
        <f t="shared" si="80"/>
        <v>6.4545073080612205</v>
      </c>
      <c r="J753" s="62">
        <f t="shared" si="81"/>
        <v>6.067144480063984</v>
      </c>
      <c r="K753" s="62">
        <f t="shared" si="82"/>
        <v>2.3494105600002513</v>
      </c>
      <c r="L753">
        <f t="shared" si="83"/>
        <v>5.3689524537767284</v>
      </c>
    </row>
    <row r="754" spans="1:12" x14ac:dyDescent="0.25">
      <c r="A754" s="67" t="s">
        <v>810</v>
      </c>
      <c r="B754">
        <v>1.43994</v>
      </c>
      <c r="C754">
        <v>0</v>
      </c>
      <c r="D754" s="20">
        <f t="shared" si="77"/>
        <v>375.37143899999995</v>
      </c>
      <c r="E754" s="30">
        <f>_xll.ChannelArea($P$2:$P$68,$Q$2:$Q$68,D754)</f>
        <v>13.148509617185464</v>
      </c>
      <c r="F754" s="30">
        <f>_xll.WettedPerimeter($P$2:$P$68,$Q$2:$Q$68,D754)</f>
        <v>28.754613188699423</v>
      </c>
      <c r="G754" s="62">
        <f t="shared" si="78"/>
        <v>0.45726609260571915</v>
      </c>
      <c r="H754" s="62">
        <f t="shared" si="79"/>
        <v>0.59353454246559056</v>
      </c>
      <c r="I754" s="62">
        <f t="shared" si="80"/>
        <v>7.3019198135358359</v>
      </c>
      <c r="J754" s="62">
        <f t="shared" si="81"/>
        <v>7.0578197275088854</v>
      </c>
      <c r="K754" s="62">
        <f t="shared" si="82"/>
        <v>3.4724905599978229</v>
      </c>
      <c r="L754">
        <f t="shared" si="83"/>
        <v>6.4926741750969086</v>
      </c>
    </row>
    <row r="755" spans="1:12" x14ac:dyDescent="0.25">
      <c r="A755" s="67" t="s">
        <v>811</v>
      </c>
      <c r="B755">
        <v>1.43994</v>
      </c>
      <c r="C755">
        <v>0</v>
      </c>
      <c r="D755" s="20">
        <f t="shared" si="77"/>
        <v>375.37143899999995</v>
      </c>
      <c r="E755" s="30">
        <f>_xll.ChannelArea($P$2:$P$68,$Q$2:$Q$68,D755)</f>
        <v>13.148509617185464</v>
      </c>
      <c r="F755" s="30">
        <f>_xll.WettedPerimeter($P$2:$P$68,$Q$2:$Q$68,D755)</f>
        <v>28.754613188699423</v>
      </c>
      <c r="G755" s="62">
        <f t="shared" si="78"/>
        <v>0.45726609260571915</v>
      </c>
      <c r="H755" s="62">
        <f t="shared" si="79"/>
        <v>0.59353454246559056</v>
      </c>
      <c r="I755" s="62">
        <f t="shared" si="80"/>
        <v>7.3019198135358359</v>
      </c>
      <c r="J755" s="62">
        <f t="shared" si="81"/>
        <v>7.0578197275088854</v>
      </c>
      <c r="K755" s="62">
        <f t="shared" si="82"/>
        <v>3.4724905599978229</v>
      </c>
      <c r="L755">
        <f t="shared" si="83"/>
        <v>6.4926741750969086</v>
      </c>
    </row>
    <row r="756" spans="1:12" x14ac:dyDescent="0.25">
      <c r="A756" s="67" t="s">
        <v>812</v>
      </c>
      <c r="B756">
        <v>1.4638150000000001</v>
      </c>
      <c r="C756">
        <v>0</v>
      </c>
      <c r="D756" s="20">
        <f t="shared" si="77"/>
        <v>375.39531399999998</v>
      </c>
      <c r="E756" s="30">
        <f>_xll.ChannelArea($P$2:$P$68,$Q$2:$Q$68,D756)</f>
        <v>13.835501302082211</v>
      </c>
      <c r="F756" s="30">
        <f>_xll.WettedPerimeter($P$2:$P$68,$Q$2:$Q$68,D756)</f>
        <v>29.187009810701035</v>
      </c>
      <c r="G756" s="62">
        <f t="shared" si="78"/>
        <v>0.47402941897150441</v>
      </c>
      <c r="H756" s="62">
        <f t="shared" si="79"/>
        <v>0.60795326753221623</v>
      </c>
      <c r="I756" s="62">
        <f t="shared" si="80"/>
        <v>8.1312560419180109</v>
      </c>
      <c r="J756" s="62">
        <f t="shared" si="81"/>
        <v>8.0038343098738274</v>
      </c>
      <c r="K756" s="62">
        <f t="shared" si="82"/>
        <v>4.5955705599990324</v>
      </c>
      <c r="L756">
        <f t="shared" si="83"/>
        <v>7.6163244258787017</v>
      </c>
    </row>
    <row r="757" spans="1:12" x14ac:dyDescent="0.25">
      <c r="A757" s="67" t="s">
        <v>813</v>
      </c>
      <c r="B757">
        <v>1.511565</v>
      </c>
      <c r="C757">
        <v>0</v>
      </c>
      <c r="D757" s="20">
        <f t="shared" si="77"/>
        <v>375.44306399999999</v>
      </c>
      <c r="E757" s="30">
        <f>_xll.ChannelArea($P$2:$P$68,$Q$2:$Q$68,D757)</f>
        <v>15.236526749999086</v>
      </c>
      <c r="F757" s="30">
        <f>_xll.WettedPerimeter($P$2:$P$68,$Q$2:$Q$68,D757)</f>
        <v>29.889691617767316</v>
      </c>
      <c r="G757" s="62">
        <f t="shared" si="78"/>
        <v>0.50975857980890127</v>
      </c>
      <c r="H757" s="62">
        <f t="shared" si="79"/>
        <v>0.63813078434473269</v>
      </c>
      <c r="I757" s="62">
        <f t="shared" si="80"/>
        <v>9.8670064539403377</v>
      </c>
      <c r="J757" s="62">
        <f t="shared" si="81"/>
        <v>9.9132064386053287</v>
      </c>
      <c r="K757" s="62">
        <f t="shared" si="82"/>
        <v>6.8417305599978135</v>
      </c>
      <c r="L757">
        <f t="shared" si="83"/>
        <v>9.8634105521487072</v>
      </c>
    </row>
    <row r="758" spans="1:12" x14ac:dyDescent="0.25">
      <c r="A758" s="67" t="s">
        <v>814</v>
      </c>
      <c r="B758">
        <v>1.5831900000000001</v>
      </c>
      <c r="C758">
        <v>0</v>
      </c>
      <c r="D758" s="20">
        <f t="shared" si="77"/>
        <v>375.51468899999998</v>
      </c>
      <c r="E758" s="30">
        <f>_xll.ChannelArea($P$2:$P$68,$Q$2:$Q$68,D758)</f>
        <v>17.396855664061025</v>
      </c>
      <c r="F758" s="30">
        <f>_xll.WettedPerimeter($P$2:$P$68,$Q$2:$Q$68,D758)</f>
        <v>30.943692613695337</v>
      </c>
      <c r="G758" s="62">
        <f t="shared" si="78"/>
        <v>0.56221007238035225</v>
      </c>
      <c r="H758" s="62">
        <f t="shared" si="79"/>
        <v>0.68118605399391163</v>
      </c>
      <c r="I758" s="62">
        <f t="shared" si="80"/>
        <v>12.343459453621808</v>
      </c>
      <c r="J758" s="62">
        <f t="shared" si="81"/>
        <v>12.486568800129861</v>
      </c>
      <c r="K758" s="62">
        <f t="shared" si="82"/>
        <v>10.210970559997804</v>
      </c>
      <c r="L758">
        <f t="shared" si="83"/>
        <v>13.233503939642105</v>
      </c>
    </row>
    <row r="759" spans="1:12" x14ac:dyDescent="0.25">
      <c r="A759" s="67" t="s">
        <v>815</v>
      </c>
      <c r="B759">
        <v>1.5354399999999999</v>
      </c>
      <c r="C759">
        <v>0</v>
      </c>
      <c r="D759" s="20">
        <f t="shared" si="77"/>
        <v>375.46693899999997</v>
      </c>
      <c r="E759" s="30">
        <f>_xll.ChannelArea($P$2:$P$68,$Q$2:$Q$68,D759)</f>
        <v>15.948662042967088</v>
      </c>
      <c r="F759" s="30">
        <f>_xll.WettedPerimeter($P$2:$P$68,$Q$2:$Q$68,D759)</f>
        <v>30.222846943438597</v>
      </c>
      <c r="G759" s="62">
        <f t="shared" si="78"/>
        <v>0.52770217421325871</v>
      </c>
      <c r="H759" s="62">
        <f t="shared" si="79"/>
        <v>0.65301915762441842</v>
      </c>
      <c r="I759" s="62">
        <f t="shared" si="80"/>
        <v>10.723355908241299</v>
      </c>
      <c r="J759" s="62">
        <f t="shared" si="81"/>
        <v>10.822196861874897</v>
      </c>
      <c r="K759" s="62">
        <f t="shared" si="82"/>
        <v>7.9648105599990231</v>
      </c>
      <c r="L759">
        <f t="shared" si="83"/>
        <v>10.986846445812262</v>
      </c>
    </row>
    <row r="760" spans="1:12" x14ac:dyDescent="0.25">
      <c r="A760" s="67" t="s">
        <v>816</v>
      </c>
      <c r="B760">
        <v>1.607065</v>
      </c>
      <c r="C760">
        <v>0</v>
      </c>
      <c r="D760" s="20">
        <f t="shared" si="77"/>
        <v>375.53856399999995</v>
      </c>
      <c r="E760" s="30">
        <f>_xll.ChannelArea($P$2:$P$68,$Q$2:$Q$68,D760)</f>
        <v>18.133891196426308</v>
      </c>
      <c r="F760" s="30">
        <f>_xll.WettedPerimeter($P$2:$P$68,$Q$2:$Q$68,D760)</f>
        <v>31.319362994927708</v>
      </c>
      <c r="G760" s="62">
        <f t="shared" si="78"/>
        <v>0.57899936213144443</v>
      </c>
      <c r="H760" s="62">
        <f t="shared" si="79"/>
        <v>0.69468095105104488</v>
      </c>
      <c r="I760" s="62">
        <f t="shared" si="80"/>
        <v>13.119658942554</v>
      </c>
      <c r="J760" s="62">
        <f t="shared" si="81"/>
        <v>13.259741545204809</v>
      </c>
      <c r="K760" s="62">
        <f t="shared" si="82"/>
        <v>11.334050559999014</v>
      </c>
      <c r="L760">
        <f t="shared" si="83"/>
        <v>14.356725557969185</v>
      </c>
    </row>
    <row r="761" spans="1:12" x14ac:dyDescent="0.25">
      <c r="A761" s="67" t="s">
        <v>817</v>
      </c>
      <c r="B761">
        <v>1.559315</v>
      </c>
      <c r="C761">
        <v>0</v>
      </c>
      <c r="D761" s="20">
        <f t="shared" si="77"/>
        <v>375.490814</v>
      </c>
      <c r="E761" s="30">
        <f>_xll.ChannelArea($P$2:$P$68,$Q$2:$Q$68,D761)</f>
        <v>16.668533227677866</v>
      </c>
      <c r="F761" s="30">
        <f>_xll.WettedPerimeter($P$2:$P$68,$Q$2:$Q$68,D761)</f>
        <v>30.568022232462962</v>
      </c>
      <c r="G761" s="62">
        <f t="shared" si="78"/>
        <v>0.54529315311659365</v>
      </c>
      <c r="H761" s="62">
        <f t="shared" si="79"/>
        <v>0.66745198611811529</v>
      </c>
      <c r="I761" s="62">
        <f t="shared" si="80"/>
        <v>11.553503337541759</v>
      </c>
      <c r="J761" s="62">
        <f t="shared" si="81"/>
        <v>11.683804063470793</v>
      </c>
      <c r="K761" s="62">
        <f t="shared" si="82"/>
        <v>9.0878905600002327</v>
      </c>
      <c r="L761">
        <f t="shared" si="83"/>
        <v>12.110210905288113</v>
      </c>
    </row>
    <row r="762" spans="1:12" x14ac:dyDescent="0.25">
      <c r="A762" s="67" t="s">
        <v>818</v>
      </c>
      <c r="B762">
        <v>1.5354399999999999</v>
      </c>
      <c r="C762">
        <v>0</v>
      </c>
      <c r="D762" s="20">
        <f t="shared" si="77"/>
        <v>375.46693899999997</v>
      </c>
      <c r="E762" s="30">
        <f>_xll.ChannelArea($P$2:$P$68,$Q$2:$Q$68,D762)</f>
        <v>15.948662042967088</v>
      </c>
      <c r="F762" s="30">
        <f>_xll.WettedPerimeter($P$2:$P$68,$Q$2:$Q$68,D762)</f>
        <v>30.222846943438597</v>
      </c>
      <c r="G762" s="62">
        <f t="shared" si="78"/>
        <v>0.52770217421325871</v>
      </c>
      <c r="H762" s="62">
        <f t="shared" si="79"/>
        <v>0.65301915762441842</v>
      </c>
      <c r="I762" s="62">
        <f t="shared" si="80"/>
        <v>10.723355908241299</v>
      </c>
      <c r="J762" s="62">
        <f t="shared" si="81"/>
        <v>10.822196861874897</v>
      </c>
      <c r="K762" s="62">
        <f t="shared" si="82"/>
        <v>7.9648105599990231</v>
      </c>
      <c r="L762">
        <f t="shared" si="83"/>
        <v>10.986846445812262</v>
      </c>
    </row>
    <row r="763" spans="1:12" x14ac:dyDescent="0.25">
      <c r="A763" s="67" t="s">
        <v>819</v>
      </c>
      <c r="B763">
        <v>1.511565</v>
      </c>
      <c r="C763">
        <v>0</v>
      </c>
      <c r="D763" s="20">
        <f t="shared" si="77"/>
        <v>375.44306399999999</v>
      </c>
      <c r="E763" s="30">
        <f>_xll.ChannelArea($P$2:$P$68,$Q$2:$Q$68,D763)</f>
        <v>15.236526749999086</v>
      </c>
      <c r="F763" s="30">
        <f>_xll.WettedPerimeter($P$2:$P$68,$Q$2:$Q$68,D763)</f>
        <v>29.889691617767316</v>
      </c>
      <c r="G763" s="62">
        <f t="shared" si="78"/>
        <v>0.50975857980890127</v>
      </c>
      <c r="H763" s="62">
        <f t="shared" si="79"/>
        <v>0.63813078434473269</v>
      </c>
      <c r="I763" s="62">
        <f t="shared" si="80"/>
        <v>9.8670064539403377</v>
      </c>
      <c r="J763" s="62">
        <f t="shared" si="81"/>
        <v>9.9132064386053287</v>
      </c>
      <c r="K763" s="62">
        <f t="shared" si="82"/>
        <v>6.8417305599978135</v>
      </c>
      <c r="L763">
        <f t="shared" si="83"/>
        <v>9.8634105521487072</v>
      </c>
    </row>
    <row r="764" spans="1:12" x14ac:dyDescent="0.25">
      <c r="A764" s="67" t="s">
        <v>820</v>
      </c>
      <c r="B764">
        <v>1.48769</v>
      </c>
      <c r="C764">
        <v>0</v>
      </c>
      <c r="D764" s="20">
        <f t="shared" si="77"/>
        <v>375.41918899999996</v>
      </c>
      <c r="E764" s="30">
        <f>_xll.ChannelArea($P$2:$P$68,$Q$2:$Q$68,D764)</f>
        <v>14.532086667966897</v>
      </c>
      <c r="F764" s="30">
        <f>_xll.WettedPerimeter($P$2:$P$68,$Q$2:$Q$68,D764)</f>
        <v>29.556536292095231</v>
      </c>
      <c r="G764" s="62">
        <f t="shared" si="78"/>
        <v>0.49167082787888922</v>
      </c>
      <c r="H764" s="62">
        <f t="shared" si="79"/>
        <v>0.62294488972382922</v>
      </c>
      <c r="I764" s="62">
        <f t="shared" si="80"/>
        <v>8.9935441671352088</v>
      </c>
      <c r="J764" s="62">
        <f t="shared" si="81"/>
        <v>8.9639365254740078</v>
      </c>
      <c r="K764" s="62">
        <f t="shared" si="82"/>
        <v>5.718650559996604</v>
      </c>
      <c r="L764">
        <f t="shared" si="83"/>
        <v>8.739903215187951</v>
      </c>
    </row>
    <row r="765" spans="1:12" x14ac:dyDescent="0.25">
      <c r="A765" s="67" t="s">
        <v>821</v>
      </c>
      <c r="B765">
        <v>1.4638150000000001</v>
      </c>
      <c r="C765">
        <v>0</v>
      </c>
      <c r="D765" s="20">
        <f t="shared" si="77"/>
        <v>375.39531399999998</v>
      </c>
      <c r="E765" s="30">
        <f>_xll.ChannelArea($P$2:$P$68,$Q$2:$Q$68,D765)</f>
        <v>13.835501302082211</v>
      </c>
      <c r="F765" s="30">
        <f>_xll.WettedPerimeter($P$2:$P$68,$Q$2:$Q$68,D765)</f>
        <v>29.187009810701035</v>
      </c>
      <c r="G765" s="62">
        <f t="shared" si="78"/>
        <v>0.47402941897150441</v>
      </c>
      <c r="H765" s="62">
        <f t="shared" si="79"/>
        <v>0.60795326753221623</v>
      </c>
      <c r="I765" s="62">
        <f t="shared" si="80"/>
        <v>8.1312560419180109</v>
      </c>
      <c r="J765" s="62">
        <f t="shared" si="81"/>
        <v>8.0038343098738274</v>
      </c>
      <c r="K765" s="62">
        <f t="shared" si="82"/>
        <v>4.5955705599990324</v>
      </c>
      <c r="L765">
        <f t="shared" si="83"/>
        <v>7.6163244258787017</v>
      </c>
    </row>
    <row r="766" spans="1:12" x14ac:dyDescent="0.25">
      <c r="A766" s="67" t="s">
        <v>822</v>
      </c>
      <c r="B766">
        <v>1.4638150000000001</v>
      </c>
      <c r="C766">
        <v>0</v>
      </c>
      <c r="D766" s="20">
        <f t="shared" si="77"/>
        <v>375.39531399999998</v>
      </c>
      <c r="E766" s="30">
        <f>_xll.ChannelArea($P$2:$P$68,$Q$2:$Q$68,D766)</f>
        <v>13.835501302082211</v>
      </c>
      <c r="F766" s="30">
        <f>_xll.WettedPerimeter($P$2:$P$68,$Q$2:$Q$68,D766)</f>
        <v>29.187009810701035</v>
      </c>
      <c r="G766" s="62">
        <f t="shared" si="78"/>
        <v>0.47402941897150441</v>
      </c>
      <c r="H766" s="62">
        <f t="shared" si="79"/>
        <v>0.60795326753221623</v>
      </c>
      <c r="I766" s="62">
        <f t="shared" si="80"/>
        <v>8.1312560419180109</v>
      </c>
      <c r="J766" s="62">
        <f t="shared" si="81"/>
        <v>8.0038343098738274</v>
      </c>
      <c r="K766" s="62">
        <f t="shared" si="82"/>
        <v>4.5955705599990324</v>
      </c>
      <c r="L766">
        <f t="shared" si="83"/>
        <v>7.6163244258787017</v>
      </c>
    </row>
    <row r="767" spans="1:12" x14ac:dyDescent="0.25">
      <c r="A767" s="67" t="s">
        <v>823</v>
      </c>
      <c r="B767">
        <v>1.511565</v>
      </c>
      <c r="C767">
        <v>0</v>
      </c>
      <c r="D767" s="20">
        <f t="shared" si="77"/>
        <v>375.44306399999999</v>
      </c>
      <c r="E767" s="30">
        <f>_xll.ChannelArea($P$2:$P$68,$Q$2:$Q$68,D767)</f>
        <v>15.236526749999086</v>
      </c>
      <c r="F767" s="30">
        <f>_xll.WettedPerimeter($P$2:$P$68,$Q$2:$Q$68,D767)</f>
        <v>29.889691617767316</v>
      </c>
      <c r="G767" s="62">
        <f t="shared" si="78"/>
        <v>0.50975857980890127</v>
      </c>
      <c r="H767" s="62">
        <f t="shared" si="79"/>
        <v>0.63813078434473269</v>
      </c>
      <c r="I767" s="62">
        <f t="shared" si="80"/>
        <v>9.8670064539403377</v>
      </c>
      <c r="J767" s="62">
        <f t="shared" si="81"/>
        <v>9.9132064386053287</v>
      </c>
      <c r="K767" s="62">
        <f t="shared" si="82"/>
        <v>6.8417305599978135</v>
      </c>
      <c r="L767">
        <f t="shared" si="83"/>
        <v>9.8634105521487072</v>
      </c>
    </row>
    <row r="768" spans="1:12" x14ac:dyDescent="0.25">
      <c r="A768" s="67" t="s">
        <v>824</v>
      </c>
      <c r="B768">
        <v>1.511565</v>
      </c>
      <c r="C768">
        <v>0</v>
      </c>
      <c r="D768" s="20">
        <f t="shared" si="77"/>
        <v>375.44306399999999</v>
      </c>
      <c r="E768" s="30">
        <f>_xll.ChannelArea($P$2:$P$68,$Q$2:$Q$68,D768)</f>
        <v>15.236526749999086</v>
      </c>
      <c r="F768" s="30">
        <f>_xll.WettedPerimeter($P$2:$P$68,$Q$2:$Q$68,D768)</f>
        <v>29.889691617767316</v>
      </c>
      <c r="G768" s="62">
        <f t="shared" si="78"/>
        <v>0.50975857980890127</v>
      </c>
      <c r="H768" s="62">
        <f t="shared" si="79"/>
        <v>0.63813078434473269</v>
      </c>
      <c r="I768" s="62">
        <f t="shared" si="80"/>
        <v>9.8670064539403377</v>
      </c>
      <c r="J768" s="62">
        <f t="shared" si="81"/>
        <v>9.9132064386053287</v>
      </c>
      <c r="K768" s="62">
        <f t="shared" si="82"/>
        <v>6.8417305599978135</v>
      </c>
      <c r="L768">
        <f t="shared" si="83"/>
        <v>9.8634105521487072</v>
      </c>
    </row>
    <row r="769" spans="1:12" x14ac:dyDescent="0.25">
      <c r="A769" s="67" t="s">
        <v>825</v>
      </c>
      <c r="B769">
        <v>1.4160649999999999</v>
      </c>
      <c r="C769">
        <v>0</v>
      </c>
      <c r="D769" s="20">
        <f t="shared" si="77"/>
        <v>375.34756399999998</v>
      </c>
      <c r="E769" s="30">
        <f>_xll.ChannelArea($P$2:$P$68,$Q$2:$Q$68,D769)</f>
        <v>12.47158820833201</v>
      </c>
      <c r="F769" s="30">
        <f>_xll.WettedPerimeter($P$2:$P$68,$Q$2:$Q$68,D769)</f>
        <v>28.322216566698835</v>
      </c>
      <c r="G769" s="62">
        <f t="shared" si="78"/>
        <v>0.44034647425851764</v>
      </c>
      <c r="H769" s="62">
        <f t="shared" si="79"/>
        <v>0.57880154574326681</v>
      </c>
      <c r="I769" s="62">
        <f t="shared" si="80"/>
        <v>6.4545073080612205</v>
      </c>
      <c r="J769" s="62">
        <f t="shared" si="81"/>
        <v>6.067144480063984</v>
      </c>
      <c r="K769" s="62">
        <f t="shared" si="82"/>
        <v>2.3494105600002513</v>
      </c>
      <c r="L769">
        <f t="shared" si="83"/>
        <v>5.3689524537767284</v>
      </c>
    </row>
    <row r="770" spans="1:12" x14ac:dyDescent="0.25">
      <c r="A770" s="67" t="s">
        <v>826</v>
      </c>
      <c r="B770">
        <v>1.48769</v>
      </c>
      <c r="C770">
        <v>0</v>
      </c>
      <c r="D770" s="20">
        <f t="shared" si="77"/>
        <v>375.41918899999996</v>
      </c>
      <c r="E770" s="30">
        <f>_xll.ChannelArea($P$2:$P$68,$Q$2:$Q$68,D770)</f>
        <v>14.532086667966897</v>
      </c>
      <c r="F770" s="30">
        <f>_xll.WettedPerimeter($P$2:$P$68,$Q$2:$Q$68,D770)</f>
        <v>29.556536292095231</v>
      </c>
      <c r="G770" s="62">
        <f t="shared" si="78"/>
        <v>0.49167082787888922</v>
      </c>
      <c r="H770" s="62">
        <f t="shared" si="79"/>
        <v>0.62294488972382922</v>
      </c>
      <c r="I770" s="62">
        <f t="shared" si="80"/>
        <v>8.9935441671352088</v>
      </c>
      <c r="J770" s="62">
        <f t="shared" si="81"/>
        <v>8.9639365254740078</v>
      </c>
      <c r="K770" s="62">
        <f t="shared" si="82"/>
        <v>5.718650559996604</v>
      </c>
      <c r="L770">
        <f t="shared" si="83"/>
        <v>8.739903215187951</v>
      </c>
    </row>
    <row r="771" spans="1:12" x14ac:dyDescent="0.25">
      <c r="A771" s="67" t="s">
        <v>827</v>
      </c>
      <c r="B771">
        <v>1.48769</v>
      </c>
      <c r="C771">
        <v>0</v>
      </c>
      <c r="D771" s="20">
        <f t="shared" ref="D771:D834" si="84">373.931499+B771</f>
        <v>375.41918899999996</v>
      </c>
      <c r="E771" s="30">
        <f>_xll.ChannelArea($P$2:$P$68,$Q$2:$Q$68,D771)</f>
        <v>14.532086667966897</v>
      </c>
      <c r="F771" s="30">
        <f>_xll.WettedPerimeter($P$2:$P$68,$Q$2:$Q$68,D771)</f>
        <v>29.556536292095231</v>
      </c>
      <c r="G771" s="62">
        <f t="shared" ref="G771:G834" si="85">E771/F771</f>
        <v>0.49167082787888922</v>
      </c>
      <c r="H771" s="62">
        <f t="shared" ref="H771:H834" si="86">G771^(2/3)</f>
        <v>0.62294488972382922</v>
      </c>
      <c r="I771" s="62">
        <f t="shared" ref="I771:I834" si="87" xml:space="preserve"> (57.518*H771)- 26.837</f>
        <v>8.9935441671352088</v>
      </c>
      <c r="J771" s="62">
        <f t="shared" ref="J771:J834" si="88">(39.413*LN(H771)) + 27.618</f>
        <v>8.9639365254740078</v>
      </c>
      <c r="K771" s="62">
        <f t="shared" ref="K771:K834" si="89">(47.04*D771)-17654</f>
        <v>5.718650559996604</v>
      </c>
      <c r="L771">
        <f t="shared" ref="L771:L834" si="90">(17667*LN(D771)) - 104722</f>
        <v>8.739903215187951</v>
      </c>
    </row>
    <row r="772" spans="1:12" x14ac:dyDescent="0.25">
      <c r="A772" s="67" t="s">
        <v>828</v>
      </c>
      <c r="B772">
        <v>1.48769</v>
      </c>
      <c r="C772">
        <v>0</v>
      </c>
      <c r="D772" s="20">
        <f t="shared" si="84"/>
        <v>375.41918899999996</v>
      </c>
      <c r="E772" s="30">
        <f>_xll.ChannelArea($P$2:$P$68,$Q$2:$Q$68,D772)</f>
        <v>14.532086667966897</v>
      </c>
      <c r="F772" s="30">
        <f>_xll.WettedPerimeter($P$2:$P$68,$Q$2:$Q$68,D772)</f>
        <v>29.556536292095231</v>
      </c>
      <c r="G772" s="62">
        <f t="shared" si="85"/>
        <v>0.49167082787888922</v>
      </c>
      <c r="H772" s="62">
        <f t="shared" si="86"/>
        <v>0.62294488972382922</v>
      </c>
      <c r="I772" s="62">
        <f t="shared" si="87"/>
        <v>8.9935441671352088</v>
      </c>
      <c r="J772" s="62">
        <f t="shared" si="88"/>
        <v>8.9639365254740078</v>
      </c>
      <c r="K772" s="62">
        <f t="shared" si="89"/>
        <v>5.718650559996604</v>
      </c>
      <c r="L772">
        <f t="shared" si="90"/>
        <v>8.739903215187951</v>
      </c>
    </row>
    <row r="773" spans="1:12" x14ac:dyDescent="0.25">
      <c r="A773" s="67" t="s">
        <v>829</v>
      </c>
      <c r="B773">
        <v>1.48769</v>
      </c>
      <c r="C773">
        <v>0</v>
      </c>
      <c r="D773" s="20">
        <f t="shared" si="84"/>
        <v>375.41918899999996</v>
      </c>
      <c r="E773" s="30">
        <f>_xll.ChannelArea($P$2:$P$68,$Q$2:$Q$68,D773)</f>
        <v>14.532086667966897</v>
      </c>
      <c r="F773" s="30">
        <f>_xll.WettedPerimeter($P$2:$P$68,$Q$2:$Q$68,D773)</f>
        <v>29.556536292095231</v>
      </c>
      <c r="G773" s="62">
        <f t="shared" si="85"/>
        <v>0.49167082787888922</v>
      </c>
      <c r="H773" s="62">
        <f t="shared" si="86"/>
        <v>0.62294488972382922</v>
      </c>
      <c r="I773" s="62">
        <f t="shared" si="87"/>
        <v>8.9935441671352088</v>
      </c>
      <c r="J773" s="62">
        <f t="shared" si="88"/>
        <v>8.9639365254740078</v>
      </c>
      <c r="K773" s="62">
        <f t="shared" si="89"/>
        <v>5.718650559996604</v>
      </c>
      <c r="L773">
        <f t="shared" si="90"/>
        <v>8.739903215187951</v>
      </c>
    </row>
    <row r="774" spans="1:12" x14ac:dyDescent="0.25">
      <c r="A774" s="67" t="s">
        <v>830</v>
      </c>
      <c r="B774">
        <v>1.4638150000000001</v>
      </c>
      <c r="C774">
        <v>0</v>
      </c>
      <c r="D774" s="20">
        <f t="shared" si="84"/>
        <v>375.39531399999998</v>
      </c>
      <c r="E774" s="30">
        <f>_xll.ChannelArea($P$2:$P$68,$Q$2:$Q$68,D774)</f>
        <v>13.835501302082211</v>
      </c>
      <c r="F774" s="30">
        <f>_xll.WettedPerimeter($P$2:$P$68,$Q$2:$Q$68,D774)</f>
        <v>29.187009810701035</v>
      </c>
      <c r="G774" s="62">
        <f t="shared" si="85"/>
        <v>0.47402941897150441</v>
      </c>
      <c r="H774" s="62">
        <f t="shared" si="86"/>
        <v>0.60795326753221623</v>
      </c>
      <c r="I774" s="62">
        <f t="shared" si="87"/>
        <v>8.1312560419180109</v>
      </c>
      <c r="J774" s="62">
        <f t="shared" si="88"/>
        <v>8.0038343098738274</v>
      </c>
      <c r="K774" s="62">
        <f t="shared" si="89"/>
        <v>4.5955705599990324</v>
      </c>
      <c r="L774">
        <f t="shared" si="90"/>
        <v>7.6163244258787017</v>
      </c>
    </row>
    <row r="775" spans="1:12" x14ac:dyDescent="0.25">
      <c r="A775" s="67" t="s">
        <v>831</v>
      </c>
      <c r="B775">
        <v>1.4160649999999999</v>
      </c>
      <c r="C775">
        <v>0</v>
      </c>
      <c r="D775" s="20">
        <f t="shared" si="84"/>
        <v>375.34756399999998</v>
      </c>
      <c r="E775" s="30">
        <f>_xll.ChannelArea($P$2:$P$68,$Q$2:$Q$68,D775)</f>
        <v>12.47158820833201</v>
      </c>
      <c r="F775" s="30">
        <f>_xll.WettedPerimeter($P$2:$P$68,$Q$2:$Q$68,D775)</f>
        <v>28.322216566698835</v>
      </c>
      <c r="G775" s="62">
        <f t="shared" si="85"/>
        <v>0.44034647425851764</v>
      </c>
      <c r="H775" s="62">
        <f t="shared" si="86"/>
        <v>0.57880154574326681</v>
      </c>
      <c r="I775" s="62">
        <f t="shared" si="87"/>
        <v>6.4545073080612205</v>
      </c>
      <c r="J775" s="62">
        <f t="shared" si="88"/>
        <v>6.067144480063984</v>
      </c>
      <c r="K775" s="62">
        <f t="shared" si="89"/>
        <v>2.3494105600002513</v>
      </c>
      <c r="L775">
        <f t="shared" si="90"/>
        <v>5.3689524537767284</v>
      </c>
    </row>
    <row r="776" spans="1:12" x14ac:dyDescent="0.25">
      <c r="A776" s="67" t="s">
        <v>832</v>
      </c>
      <c r="B776">
        <v>1.4160649999999999</v>
      </c>
      <c r="C776">
        <v>0</v>
      </c>
      <c r="D776" s="20">
        <f t="shared" si="84"/>
        <v>375.34756399999998</v>
      </c>
      <c r="E776" s="30">
        <f>_xll.ChannelArea($P$2:$P$68,$Q$2:$Q$68,D776)</f>
        <v>12.47158820833201</v>
      </c>
      <c r="F776" s="30">
        <f>_xll.WettedPerimeter($P$2:$P$68,$Q$2:$Q$68,D776)</f>
        <v>28.322216566698835</v>
      </c>
      <c r="G776" s="62">
        <f t="shared" si="85"/>
        <v>0.44034647425851764</v>
      </c>
      <c r="H776" s="62">
        <f t="shared" si="86"/>
        <v>0.57880154574326681</v>
      </c>
      <c r="I776" s="62">
        <f t="shared" si="87"/>
        <v>6.4545073080612205</v>
      </c>
      <c r="J776" s="62">
        <f t="shared" si="88"/>
        <v>6.067144480063984</v>
      </c>
      <c r="K776" s="62">
        <f t="shared" si="89"/>
        <v>2.3494105600002513</v>
      </c>
      <c r="L776">
        <f t="shared" si="90"/>
        <v>5.3689524537767284</v>
      </c>
    </row>
    <row r="777" spans="1:12" x14ac:dyDescent="0.25">
      <c r="A777" s="67" t="s">
        <v>833</v>
      </c>
      <c r="B777">
        <v>1.39219</v>
      </c>
      <c r="C777">
        <v>0</v>
      </c>
      <c r="D777" s="20">
        <f t="shared" si="84"/>
        <v>375.323689</v>
      </c>
      <c r="E777" s="30">
        <f>_xll.ChannelArea($P$2:$P$68,$Q$2:$Q$68,D777)</f>
        <v>11.804737075520201</v>
      </c>
      <c r="F777" s="30">
        <f>_xll.WettedPerimeter($P$2:$P$68,$Q$2:$Q$68,D777)</f>
        <v>27.88981994469825</v>
      </c>
      <c r="G777" s="62">
        <f t="shared" si="85"/>
        <v>0.42326329459736212</v>
      </c>
      <c r="H777" s="62">
        <f t="shared" si="86"/>
        <v>0.56373336380617478</v>
      </c>
      <c r="I777" s="62">
        <f t="shared" si="87"/>
        <v>5.5878156194035604</v>
      </c>
      <c r="J777" s="62">
        <f t="shared" si="88"/>
        <v>5.0274971392528442</v>
      </c>
      <c r="K777" s="62">
        <f t="shared" si="89"/>
        <v>1.2263305599990417</v>
      </c>
      <c r="L777">
        <f t="shared" si="90"/>
        <v>4.2451592527941102</v>
      </c>
    </row>
    <row r="778" spans="1:12" x14ac:dyDescent="0.25">
      <c r="A778" s="67" t="s">
        <v>834</v>
      </c>
      <c r="B778">
        <v>1.43994</v>
      </c>
      <c r="C778">
        <v>0</v>
      </c>
      <c r="D778" s="20">
        <f t="shared" si="84"/>
        <v>375.37143899999995</v>
      </c>
      <c r="E778" s="30">
        <f>_xll.ChannelArea($P$2:$P$68,$Q$2:$Q$68,D778)</f>
        <v>13.148509617185464</v>
      </c>
      <c r="F778" s="30">
        <f>_xll.WettedPerimeter($P$2:$P$68,$Q$2:$Q$68,D778)</f>
        <v>28.754613188699423</v>
      </c>
      <c r="G778" s="62">
        <f t="shared" si="85"/>
        <v>0.45726609260571915</v>
      </c>
      <c r="H778" s="62">
        <f t="shared" si="86"/>
        <v>0.59353454246559056</v>
      </c>
      <c r="I778" s="62">
        <f t="shared" si="87"/>
        <v>7.3019198135358359</v>
      </c>
      <c r="J778" s="62">
        <f t="shared" si="88"/>
        <v>7.0578197275088854</v>
      </c>
      <c r="K778" s="62">
        <f t="shared" si="89"/>
        <v>3.4724905599978229</v>
      </c>
      <c r="L778">
        <f t="shared" si="90"/>
        <v>6.4926741750969086</v>
      </c>
    </row>
    <row r="779" spans="1:12" x14ac:dyDescent="0.25">
      <c r="A779" s="67" t="s">
        <v>835</v>
      </c>
      <c r="B779">
        <v>1.4638150000000001</v>
      </c>
      <c r="C779">
        <v>0</v>
      </c>
      <c r="D779" s="20">
        <f t="shared" si="84"/>
        <v>375.39531399999998</v>
      </c>
      <c r="E779" s="30">
        <f>_xll.ChannelArea($P$2:$P$68,$Q$2:$Q$68,D779)</f>
        <v>13.835501302082211</v>
      </c>
      <c r="F779" s="30">
        <f>_xll.WettedPerimeter($P$2:$P$68,$Q$2:$Q$68,D779)</f>
        <v>29.187009810701035</v>
      </c>
      <c r="G779" s="62">
        <f t="shared" si="85"/>
        <v>0.47402941897150441</v>
      </c>
      <c r="H779" s="62">
        <f t="shared" si="86"/>
        <v>0.60795326753221623</v>
      </c>
      <c r="I779" s="62">
        <f t="shared" si="87"/>
        <v>8.1312560419180109</v>
      </c>
      <c r="J779" s="62">
        <f t="shared" si="88"/>
        <v>8.0038343098738274</v>
      </c>
      <c r="K779" s="62">
        <f t="shared" si="89"/>
        <v>4.5955705599990324</v>
      </c>
      <c r="L779">
        <f t="shared" si="90"/>
        <v>7.6163244258787017</v>
      </c>
    </row>
    <row r="780" spans="1:12" x14ac:dyDescent="0.25">
      <c r="A780" s="67" t="s">
        <v>836</v>
      </c>
      <c r="B780">
        <v>1.4638150000000001</v>
      </c>
      <c r="C780">
        <v>0</v>
      </c>
      <c r="D780" s="20">
        <f t="shared" si="84"/>
        <v>375.39531399999998</v>
      </c>
      <c r="E780" s="30">
        <f>_xll.ChannelArea($P$2:$P$68,$Q$2:$Q$68,D780)</f>
        <v>13.835501302082211</v>
      </c>
      <c r="F780" s="30">
        <f>_xll.WettedPerimeter($P$2:$P$68,$Q$2:$Q$68,D780)</f>
        <v>29.187009810701035</v>
      </c>
      <c r="G780" s="62">
        <f t="shared" si="85"/>
        <v>0.47402941897150441</v>
      </c>
      <c r="H780" s="62">
        <f t="shared" si="86"/>
        <v>0.60795326753221623</v>
      </c>
      <c r="I780" s="62">
        <f t="shared" si="87"/>
        <v>8.1312560419180109</v>
      </c>
      <c r="J780" s="62">
        <f t="shared" si="88"/>
        <v>8.0038343098738274</v>
      </c>
      <c r="K780" s="62">
        <f t="shared" si="89"/>
        <v>4.5955705599990324</v>
      </c>
      <c r="L780">
        <f t="shared" si="90"/>
        <v>7.6163244258787017</v>
      </c>
    </row>
    <row r="781" spans="1:12" x14ac:dyDescent="0.25">
      <c r="A781" s="67" t="s">
        <v>837</v>
      </c>
      <c r="B781">
        <v>1.4160649999999999</v>
      </c>
      <c r="C781">
        <v>0</v>
      </c>
      <c r="D781" s="20">
        <f t="shared" si="84"/>
        <v>375.34756399999998</v>
      </c>
      <c r="E781" s="30">
        <f>_xll.ChannelArea($P$2:$P$68,$Q$2:$Q$68,D781)</f>
        <v>12.47158820833201</v>
      </c>
      <c r="F781" s="30">
        <f>_xll.WettedPerimeter($P$2:$P$68,$Q$2:$Q$68,D781)</f>
        <v>28.322216566698835</v>
      </c>
      <c r="G781" s="62">
        <f t="shared" si="85"/>
        <v>0.44034647425851764</v>
      </c>
      <c r="H781" s="62">
        <f t="shared" si="86"/>
        <v>0.57880154574326681</v>
      </c>
      <c r="I781" s="62">
        <f t="shared" si="87"/>
        <v>6.4545073080612205</v>
      </c>
      <c r="J781" s="62">
        <f t="shared" si="88"/>
        <v>6.067144480063984</v>
      </c>
      <c r="K781" s="62">
        <f t="shared" si="89"/>
        <v>2.3494105600002513</v>
      </c>
      <c r="L781">
        <f t="shared" si="90"/>
        <v>5.3689524537767284</v>
      </c>
    </row>
    <row r="782" spans="1:12" x14ac:dyDescent="0.25">
      <c r="A782" s="67" t="s">
        <v>838</v>
      </c>
      <c r="B782">
        <v>1.43994</v>
      </c>
      <c r="C782">
        <v>0</v>
      </c>
      <c r="D782" s="20">
        <f t="shared" si="84"/>
        <v>375.37143899999995</v>
      </c>
      <c r="E782" s="30">
        <f>_xll.ChannelArea($P$2:$P$68,$Q$2:$Q$68,D782)</f>
        <v>13.148509617185464</v>
      </c>
      <c r="F782" s="30">
        <f>_xll.WettedPerimeter($P$2:$P$68,$Q$2:$Q$68,D782)</f>
        <v>28.754613188699423</v>
      </c>
      <c r="G782" s="62">
        <f t="shared" si="85"/>
        <v>0.45726609260571915</v>
      </c>
      <c r="H782" s="62">
        <f t="shared" si="86"/>
        <v>0.59353454246559056</v>
      </c>
      <c r="I782" s="62">
        <f t="shared" si="87"/>
        <v>7.3019198135358359</v>
      </c>
      <c r="J782" s="62">
        <f t="shared" si="88"/>
        <v>7.0578197275088854</v>
      </c>
      <c r="K782" s="62">
        <f t="shared" si="89"/>
        <v>3.4724905599978229</v>
      </c>
      <c r="L782">
        <f t="shared" si="90"/>
        <v>6.4926741750969086</v>
      </c>
    </row>
    <row r="783" spans="1:12" x14ac:dyDescent="0.25">
      <c r="A783" s="67" t="s">
        <v>839</v>
      </c>
      <c r="B783">
        <v>1.48769</v>
      </c>
      <c r="C783">
        <v>0</v>
      </c>
      <c r="D783" s="20">
        <f t="shared" si="84"/>
        <v>375.41918899999996</v>
      </c>
      <c r="E783" s="30">
        <f>_xll.ChannelArea($P$2:$P$68,$Q$2:$Q$68,D783)</f>
        <v>14.532086667966897</v>
      </c>
      <c r="F783" s="30">
        <f>_xll.WettedPerimeter($P$2:$P$68,$Q$2:$Q$68,D783)</f>
        <v>29.556536292095231</v>
      </c>
      <c r="G783" s="62">
        <f t="shared" si="85"/>
        <v>0.49167082787888922</v>
      </c>
      <c r="H783" s="62">
        <f t="shared" si="86"/>
        <v>0.62294488972382922</v>
      </c>
      <c r="I783" s="62">
        <f t="shared" si="87"/>
        <v>8.9935441671352088</v>
      </c>
      <c r="J783" s="62">
        <f t="shared" si="88"/>
        <v>8.9639365254740078</v>
      </c>
      <c r="K783" s="62">
        <f t="shared" si="89"/>
        <v>5.718650559996604</v>
      </c>
      <c r="L783">
        <f t="shared" si="90"/>
        <v>8.739903215187951</v>
      </c>
    </row>
    <row r="784" spans="1:12" x14ac:dyDescent="0.25">
      <c r="A784" s="67" t="s">
        <v>840</v>
      </c>
      <c r="B784">
        <v>1.511565</v>
      </c>
      <c r="C784">
        <v>1.1999999999999891</v>
      </c>
      <c r="D784" s="20">
        <f t="shared" si="84"/>
        <v>375.44306399999999</v>
      </c>
      <c r="E784" s="30">
        <f>_xll.ChannelArea($P$2:$P$68,$Q$2:$Q$68,D784)</f>
        <v>15.236526749999086</v>
      </c>
      <c r="F784" s="30">
        <f>_xll.WettedPerimeter($P$2:$P$68,$Q$2:$Q$68,D784)</f>
        <v>29.889691617767316</v>
      </c>
      <c r="G784" s="62">
        <f t="shared" si="85"/>
        <v>0.50975857980890127</v>
      </c>
      <c r="H784" s="62">
        <f t="shared" si="86"/>
        <v>0.63813078434473269</v>
      </c>
      <c r="I784" s="62">
        <f t="shared" si="87"/>
        <v>9.8670064539403377</v>
      </c>
      <c r="J784" s="62">
        <f t="shared" si="88"/>
        <v>9.9132064386053287</v>
      </c>
      <c r="K784" s="62">
        <f t="shared" si="89"/>
        <v>6.8417305599978135</v>
      </c>
      <c r="L784">
        <f t="shared" si="90"/>
        <v>9.8634105521487072</v>
      </c>
    </row>
    <row r="785" spans="1:12" x14ac:dyDescent="0.25">
      <c r="A785" s="67" t="s">
        <v>841</v>
      </c>
      <c r="B785">
        <v>1.43994</v>
      </c>
      <c r="C785">
        <v>0</v>
      </c>
      <c r="D785" s="20">
        <f t="shared" si="84"/>
        <v>375.37143899999995</v>
      </c>
      <c r="E785" s="30">
        <f>_xll.ChannelArea($P$2:$P$68,$Q$2:$Q$68,D785)</f>
        <v>13.148509617185464</v>
      </c>
      <c r="F785" s="30">
        <f>_xll.WettedPerimeter($P$2:$P$68,$Q$2:$Q$68,D785)</f>
        <v>28.754613188699423</v>
      </c>
      <c r="G785" s="62">
        <f t="shared" si="85"/>
        <v>0.45726609260571915</v>
      </c>
      <c r="H785" s="62">
        <f t="shared" si="86"/>
        <v>0.59353454246559056</v>
      </c>
      <c r="I785" s="62">
        <f t="shared" si="87"/>
        <v>7.3019198135358359</v>
      </c>
      <c r="J785" s="62">
        <f t="shared" si="88"/>
        <v>7.0578197275088854</v>
      </c>
      <c r="K785" s="62">
        <f t="shared" si="89"/>
        <v>3.4724905599978229</v>
      </c>
      <c r="L785">
        <f t="shared" si="90"/>
        <v>6.4926741750969086</v>
      </c>
    </row>
    <row r="786" spans="1:12" x14ac:dyDescent="0.25">
      <c r="A786" s="67" t="s">
        <v>842</v>
      </c>
      <c r="B786">
        <v>1.48769</v>
      </c>
      <c r="C786">
        <v>0</v>
      </c>
      <c r="D786" s="20">
        <f t="shared" si="84"/>
        <v>375.41918899999996</v>
      </c>
      <c r="E786" s="30">
        <f>_xll.ChannelArea($P$2:$P$68,$Q$2:$Q$68,D786)</f>
        <v>14.532086667966897</v>
      </c>
      <c r="F786" s="30">
        <f>_xll.WettedPerimeter($P$2:$P$68,$Q$2:$Q$68,D786)</f>
        <v>29.556536292095231</v>
      </c>
      <c r="G786" s="62">
        <f t="shared" si="85"/>
        <v>0.49167082787888922</v>
      </c>
      <c r="H786" s="62">
        <f t="shared" si="86"/>
        <v>0.62294488972382922</v>
      </c>
      <c r="I786" s="62">
        <f t="shared" si="87"/>
        <v>8.9935441671352088</v>
      </c>
      <c r="J786" s="62">
        <f t="shared" si="88"/>
        <v>8.9639365254740078</v>
      </c>
      <c r="K786" s="62">
        <f t="shared" si="89"/>
        <v>5.718650559996604</v>
      </c>
      <c r="L786">
        <f t="shared" si="90"/>
        <v>8.739903215187951</v>
      </c>
    </row>
    <row r="787" spans="1:12" x14ac:dyDescent="0.25">
      <c r="A787" s="67" t="s">
        <v>843</v>
      </c>
      <c r="B787">
        <v>1.4160649999999999</v>
      </c>
      <c r="C787">
        <v>0</v>
      </c>
      <c r="D787" s="20">
        <f t="shared" si="84"/>
        <v>375.34756399999998</v>
      </c>
      <c r="E787" s="30">
        <f>_xll.ChannelArea($P$2:$P$68,$Q$2:$Q$68,D787)</f>
        <v>12.47158820833201</v>
      </c>
      <c r="F787" s="30">
        <f>_xll.WettedPerimeter($P$2:$P$68,$Q$2:$Q$68,D787)</f>
        <v>28.322216566698835</v>
      </c>
      <c r="G787" s="62">
        <f t="shared" si="85"/>
        <v>0.44034647425851764</v>
      </c>
      <c r="H787" s="62">
        <f t="shared" si="86"/>
        <v>0.57880154574326681</v>
      </c>
      <c r="I787" s="62">
        <f t="shared" si="87"/>
        <v>6.4545073080612205</v>
      </c>
      <c r="J787" s="62">
        <f t="shared" si="88"/>
        <v>6.067144480063984</v>
      </c>
      <c r="K787" s="62">
        <f t="shared" si="89"/>
        <v>2.3494105600002513</v>
      </c>
      <c r="L787">
        <f t="shared" si="90"/>
        <v>5.3689524537767284</v>
      </c>
    </row>
    <row r="788" spans="1:12" x14ac:dyDescent="0.25">
      <c r="A788" s="67" t="s">
        <v>844</v>
      </c>
      <c r="B788">
        <v>1.4638150000000001</v>
      </c>
      <c r="C788">
        <v>0</v>
      </c>
      <c r="D788" s="20">
        <f t="shared" si="84"/>
        <v>375.39531399999998</v>
      </c>
      <c r="E788" s="30">
        <f>_xll.ChannelArea($P$2:$P$68,$Q$2:$Q$68,D788)</f>
        <v>13.835501302082211</v>
      </c>
      <c r="F788" s="30">
        <f>_xll.WettedPerimeter($P$2:$P$68,$Q$2:$Q$68,D788)</f>
        <v>29.187009810701035</v>
      </c>
      <c r="G788" s="62">
        <f t="shared" si="85"/>
        <v>0.47402941897150441</v>
      </c>
      <c r="H788" s="62">
        <f t="shared" si="86"/>
        <v>0.60795326753221623</v>
      </c>
      <c r="I788" s="62">
        <f t="shared" si="87"/>
        <v>8.1312560419180109</v>
      </c>
      <c r="J788" s="62">
        <f t="shared" si="88"/>
        <v>8.0038343098738274</v>
      </c>
      <c r="K788" s="62">
        <f t="shared" si="89"/>
        <v>4.5955705599990324</v>
      </c>
      <c r="L788">
        <f t="shared" si="90"/>
        <v>7.6163244258787017</v>
      </c>
    </row>
    <row r="789" spans="1:12" x14ac:dyDescent="0.25">
      <c r="A789" s="67" t="s">
        <v>845</v>
      </c>
      <c r="B789">
        <v>1.48769</v>
      </c>
      <c r="C789">
        <v>0</v>
      </c>
      <c r="D789" s="20">
        <f t="shared" si="84"/>
        <v>375.41918899999996</v>
      </c>
      <c r="E789" s="30">
        <f>_xll.ChannelArea($P$2:$P$68,$Q$2:$Q$68,D789)</f>
        <v>14.532086667966897</v>
      </c>
      <c r="F789" s="30">
        <f>_xll.WettedPerimeter($P$2:$P$68,$Q$2:$Q$68,D789)</f>
        <v>29.556536292095231</v>
      </c>
      <c r="G789" s="62">
        <f t="shared" si="85"/>
        <v>0.49167082787888922</v>
      </c>
      <c r="H789" s="62">
        <f t="shared" si="86"/>
        <v>0.62294488972382922</v>
      </c>
      <c r="I789" s="62">
        <f t="shared" si="87"/>
        <v>8.9935441671352088</v>
      </c>
      <c r="J789" s="62">
        <f t="shared" si="88"/>
        <v>8.9639365254740078</v>
      </c>
      <c r="K789" s="62">
        <f t="shared" si="89"/>
        <v>5.718650559996604</v>
      </c>
      <c r="L789">
        <f t="shared" si="90"/>
        <v>8.739903215187951</v>
      </c>
    </row>
    <row r="790" spans="1:12" x14ac:dyDescent="0.25">
      <c r="A790" s="67" t="s">
        <v>846</v>
      </c>
      <c r="B790">
        <v>1.43994</v>
      </c>
      <c r="C790">
        <v>0</v>
      </c>
      <c r="D790" s="20">
        <f t="shared" si="84"/>
        <v>375.37143899999995</v>
      </c>
      <c r="E790" s="30">
        <f>_xll.ChannelArea($P$2:$P$68,$Q$2:$Q$68,D790)</f>
        <v>13.148509617185464</v>
      </c>
      <c r="F790" s="30">
        <f>_xll.WettedPerimeter($P$2:$P$68,$Q$2:$Q$68,D790)</f>
        <v>28.754613188699423</v>
      </c>
      <c r="G790" s="62">
        <f t="shared" si="85"/>
        <v>0.45726609260571915</v>
      </c>
      <c r="H790" s="62">
        <f t="shared" si="86"/>
        <v>0.59353454246559056</v>
      </c>
      <c r="I790" s="62">
        <f t="shared" si="87"/>
        <v>7.3019198135358359</v>
      </c>
      <c r="J790" s="62">
        <f t="shared" si="88"/>
        <v>7.0578197275088854</v>
      </c>
      <c r="K790" s="62">
        <f t="shared" si="89"/>
        <v>3.4724905599978229</v>
      </c>
      <c r="L790">
        <f t="shared" si="90"/>
        <v>6.4926741750969086</v>
      </c>
    </row>
    <row r="791" spans="1:12" x14ac:dyDescent="0.25">
      <c r="A791" s="67" t="s">
        <v>847</v>
      </c>
      <c r="B791">
        <v>1.48769</v>
      </c>
      <c r="C791">
        <v>0</v>
      </c>
      <c r="D791" s="20">
        <f t="shared" si="84"/>
        <v>375.41918899999996</v>
      </c>
      <c r="E791" s="30">
        <f>_xll.ChannelArea($P$2:$P$68,$Q$2:$Q$68,D791)</f>
        <v>14.532086667966897</v>
      </c>
      <c r="F791" s="30">
        <f>_xll.WettedPerimeter($P$2:$P$68,$Q$2:$Q$68,D791)</f>
        <v>29.556536292095231</v>
      </c>
      <c r="G791" s="62">
        <f t="shared" si="85"/>
        <v>0.49167082787888922</v>
      </c>
      <c r="H791" s="62">
        <f t="shared" si="86"/>
        <v>0.62294488972382922</v>
      </c>
      <c r="I791" s="62">
        <f t="shared" si="87"/>
        <v>8.9935441671352088</v>
      </c>
      <c r="J791" s="62">
        <f t="shared" si="88"/>
        <v>8.9639365254740078</v>
      </c>
      <c r="K791" s="62">
        <f t="shared" si="89"/>
        <v>5.718650559996604</v>
      </c>
      <c r="L791">
        <f t="shared" si="90"/>
        <v>8.739903215187951</v>
      </c>
    </row>
    <row r="792" spans="1:12" x14ac:dyDescent="0.25">
      <c r="A792" s="67" t="s">
        <v>848</v>
      </c>
      <c r="B792">
        <v>1.4638150000000001</v>
      </c>
      <c r="C792">
        <v>0</v>
      </c>
      <c r="D792" s="20">
        <f t="shared" si="84"/>
        <v>375.39531399999998</v>
      </c>
      <c r="E792" s="30">
        <f>_xll.ChannelArea($P$2:$P$68,$Q$2:$Q$68,D792)</f>
        <v>13.835501302082211</v>
      </c>
      <c r="F792" s="30">
        <f>_xll.WettedPerimeter($P$2:$P$68,$Q$2:$Q$68,D792)</f>
        <v>29.187009810701035</v>
      </c>
      <c r="G792" s="62">
        <f t="shared" si="85"/>
        <v>0.47402941897150441</v>
      </c>
      <c r="H792" s="62">
        <f t="shared" si="86"/>
        <v>0.60795326753221623</v>
      </c>
      <c r="I792" s="62">
        <f t="shared" si="87"/>
        <v>8.1312560419180109</v>
      </c>
      <c r="J792" s="62">
        <f t="shared" si="88"/>
        <v>8.0038343098738274</v>
      </c>
      <c r="K792" s="62">
        <f t="shared" si="89"/>
        <v>4.5955705599990324</v>
      </c>
      <c r="L792">
        <f t="shared" si="90"/>
        <v>7.6163244258787017</v>
      </c>
    </row>
    <row r="793" spans="1:12" x14ac:dyDescent="0.25">
      <c r="A793" s="67" t="s">
        <v>849</v>
      </c>
      <c r="B793">
        <v>1.4160649999999999</v>
      </c>
      <c r="C793">
        <v>0</v>
      </c>
      <c r="D793" s="20">
        <f t="shared" si="84"/>
        <v>375.34756399999998</v>
      </c>
      <c r="E793" s="30">
        <f>_xll.ChannelArea($P$2:$P$68,$Q$2:$Q$68,D793)</f>
        <v>12.47158820833201</v>
      </c>
      <c r="F793" s="30">
        <f>_xll.WettedPerimeter($P$2:$P$68,$Q$2:$Q$68,D793)</f>
        <v>28.322216566698835</v>
      </c>
      <c r="G793" s="62">
        <f t="shared" si="85"/>
        <v>0.44034647425851764</v>
      </c>
      <c r="H793" s="62">
        <f t="shared" si="86"/>
        <v>0.57880154574326681</v>
      </c>
      <c r="I793" s="62">
        <f t="shared" si="87"/>
        <v>6.4545073080612205</v>
      </c>
      <c r="J793" s="62">
        <f t="shared" si="88"/>
        <v>6.067144480063984</v>
      </c>
      <c r="K793" s="62">
        <f t="shared" si="89"/>
        <v>2.3494105600002513</v>
      </c>
      <c r="L793">
        <f t="shared" si="90"/>
        <v>5.3689524537767284</v>
      </c>
    </row>
    <row r="794" spans="1:12" x14ac:dyDescent="0.25">
      <c r="A794" s="67" t="s">
        <v>850</v>
      </c>
      <c r="B794">
        <v>1.48769</v>
      </c>
      <c r="C794">
        <v>0</v>
      </c>
      <c r="D794" s="20">
        <f t="shared" si="84"/>
        <v>375.41918899999996</v>
      </c>
      <c r="E794" s="30">
        <f>_xll.ChannelArea($P$2:$P$68,$Q$2:$Q$68,D794)</f>
        <v>14.532086667966897</v>
      </c>
      <c r="F794" s="30">
        <f>_xll.WettedPerimeter($P$2:$P$68,$Q$2:$Q$68,D794)</f>
        <v>29.556536292095231</v>
      </c>
      <c r="G794" s="62">
        <f t="shared" si="85"/>
        <v>0.49167082787888922</v>
      </c>
      <c r="H794" s="62">
        <f t="shared" si="86"/>
        <v>0.62294488972382922</v>
      </c>
      <c r="I794" s="62">
        <f t="shared" si="87"/>
        <v>8.9935441671352088</v>
      </c>
      <c r="J794" s="62">
        <f t="shared" si="88"/>
        <v>8.9639365254740078</v>
      </c>
      <c r="K794" s="62">
        <f t="shared" si="89"/>
        <v>5.718650559996604</v>
      </c>
      <c r="L794">
        <f t="shared" si="90"/>
        <v>8.739903215187951</v>
      </c>
    </row>
    <row r="795" spans="1:12" x14ac:dyDescent="0.25">
      <c r="A795" s="67" t="s">
        <v>851</v>
      </c>
      <c r="B795">
        <v>1.4638150000000001</v>
      </c>
      <c r="C795">
        <v>0</v>
      </c>
      <c r="D795" s="20">
        <f t="shared" si="84"/>
        <v>375.39531399999998</v>
      </c>
      <c r="E795" s="30">
        <f>_xll.ChannelArea($P$2:$P$68,$Q$2:$Q$68,D795)</f>
        <v>13.835501302082211</v>
      </c>
      <c r="F795" s="30">
        <f>_xll.WettedPerimeter($P$2:$P$68,$Q$2:$Q$68,D795)</f>
        <v>29.187009810701035</v>
      </c>
      <c r="G795" s="62">
        <f t="shared" si="85"/>
        <v>0.47402941897150441</v>
      </c>
      <c r="H795" s="62">
        <f t="shared" si="86"/>
        <v>0.60795326753221623</v>
      </c>
      <c r="I795" s="62">
        <f t="shared" si="87"/>
        <v>8.1312560419180109</v>
      </c>
      <c r="J795" s="62">
        <f t="shared" si="88"/>
        <v>8.0038343098738274</v>
      </c>
      <c r="K795" s="62">
        <f t="shared" si="89"/>
        <v>4.5955705599990324</v>
      </c>
      <c r="L795">
        <f t="shared" si="90"/>
        <v>7.6163244258787017</v>
      </c>
    </row>
    <row r="796" spans="1:12" x14ac:dyDescent="0.25">
      <c r="A796" s="67" t="s">
        <v>852</v>
      </c>
      <c r="B796">
        <v>1.4638150000000001</v>
      </c>
      <c r="C796">
        <v>0</v>
      </c>
      <c r="D796" s="20">
        <f t="shared" si="84"/>
        <v>375.39531399999998</v>
      </c>
      <c r="E796" s="30">
        <f>_xll.ChannelArea($P$2:$P$68,$Q$2:$Q$68,D796)</f>
        <v>13.835501302082211</v>
      </c>
      <c r="F796" s="30">
        <f>_xll.WettedPerimeter($P$2:$P$68,$Q$2:$Q$68,D796)</f>
        <v>29.187009810701035</v>
      </c>
      <c r="G796" s="62">
        <f t="shared" si="85"/>
        <v>0.47402941897150441</v>
      </c>
      <c r="H796" s="62">
        <f t="shared" si="86"/>
        <v>0.60795326753221623</v>
      </c>
      <c r="I796" s="62">
        <f t="shared" si="87"/>
        <v>8.1312560419180109</v>
      </c>
      <c r="J796" s="62">
        <f t="shared" si="88"/>
        <v>8.0038343098738274</v>
      </c>
      <c r="K796" s="62">
        <f t="shared" si="89"/>
        <v>4.5955705599990324</v>
      </c>
      <c r="L796">
        <f t="shared" si="90"/>
        <v>7.6163244258787017</v>
      </c>
    </row>
    <row r="797" spans="1:12" x14ac:dyDescent="0.25">
      <c r="A797" s="67" t="s">
        <v>853</v>
      </c>
      <c r="B797">
        <v>1.48769</v>
      </c>
      <c r="C797">
        <v>0</v>
      </c>
      <c r="D797" s="20">
        <f t="shared" si="84"/>
        <v>375.41918899999996</v>
      </c>
      <c r="E797" s="30">
        <f>_xll.ChannelArea($P$2:$P$68,$Q$2:$Q$68,D797)</f>
        <v>14.532086667966897</v>
      </c>
      <c r="F797" s="30">
        <f>_xll.WettedPerimeter($P$2:$P$68,$Q$2:$Q$68,D797)</f>
        <v>29.556536292095231</v>
      </c>
      <c r="G797" s="62">
        <f t="shared" si="85"/>
        <v>0.49167082787888922</v>
      </c>
      <c r="H797" s="62">
        <f t="shared" si="86"/>
        <v>0.62294488972382922</v>
      </c>
      <c r="I797" s="62">
        <f t="shared" si="87"/>
        <v>8.9935441671352088</v>
      </c>
      <c r="J797" s="62">
        <f t="shared" si="88"/>
        <v>8.9639365254740078</v>
      </c>
      <c r="K797" s="62">
        <f t="shared" si="89"/>
        <v>5.718650559996604</v>
      </c>
      <c r="L797">
        <f t="shared" si="90"/>
        <v>8.739903215187951</v>
      </c>
    </row>
    <row r="798" spans="1:12" x14ac:dyDescent="0.25">
      <c r="A798" s="67" t="s">
        <v>854</v>
      </c>
      <c r="B798">
        <v>1.48769</v>
      </c>
      <c r="C798">
        <v>0</v>
      </c>
      <c r="D798" s="20">
        <f t="shared" si="84"/>
        <v>375.41918899999996</v>
      </c>
      <c r="E798" s="30">
        <f>_xll.ChannelArea($P$2:$P$68,$Q$2:$Q$68,D798)</f>
        <v>14.532086667966897</v>
      </c>
      <c r="F798" s="30">
        <f>_xll.WettedPerimeter($P$2:$P$68,$Q$2:$Q$68,D798)</f>
        <v>29.556536292095231</v>
      </c>
      <c r="G798" s="62">
        <f t="shared" si="85"/>
        <v>0.49167082787888922</v>
      </c>
      <c r="H798" s="62">
        <f t="shared" si="86"/>
        <v>0.62294488972382922</v>
      </c>
      <c r="I798" s="62">
        <f t="shared" si="87"/>
        <v>8.9935441671352088</v>
      </c>
      <c r="J798" s="62">
        <f t="shared" si="88"/>
        <v>8.9639365254740078</v>
      </c>
      <c r="K798" s="62">
        <f t="shared" si="89"/>
        <v>5.718650559996604</v>
      </c>
      <c r="L798">
        <f t="shared" si="90"/>
        <v>8.739903215187951</v>
      </c>
    </row>
    <row r="799" spans="1:12" x14ac:dyDescent="0.25">
      <c r="A799" s="67" t="s">
        <v>855</v>
      </c>
      <c r="B799">
        <v>1.43994</v>
      </c>
      <c r="C799">
        <v>0</v>
      </c>
      <c r="D799" s="20">
        <f t="shared" si="84"/>
        <v>375.37143899999995</v>
      </c>
      <c r="E799" s="30">
        <f>_xll.ChannelArea($P$2:$P$68,$Q$2:$Q$68,D799)</f>
        <v>13.148509617185464</v>
      </c>
      <c r="F799" s="30">
        <f>_xll.WettedPerimeter($P$2:$P$68,$Q$2:$Q$68,D799)</f>
        <v>28.754613188699423</v>
      </c>
      <c r="G799" s="62">
        <f t="shared" si="85"/>
        <v>0.45726609260571915</v>
      </c>
      <c r="H799" s="62">
        <f t="shared" si="86"/>
        <v>0.59353454246559056</v>
      </c>
      <c r="I799" s="62">
        <f t="shared" si="87"/>
        <v>7.3019198135358359</v>
      </c>
      <c r="J799" s="62">
        <f t="shared" si="88"/>
        <v>7.0578197275088854</v>
      </c>
      <c r="K799" s="62">
        <f t="shared" si="89"/>
        <v>3.4724905599978229</v>
      </c>
      <c r="L799">
        <f t="shared" si="90"/>
        <v>6.4926741750969086</v>
      </c>
    </row>
    <row r="800" spans="1:12" x14ac:dyDescent="0.25">
      <c r="A800" s="67" t="s">
        <v>856</v>
      </c>
      <c r="B800">
        <v>1.43994</v>
      </c>
      <c r="C800">
        <v>0</v>
      </c>
      <c r="D800" s="20">
        <f t="shared" si="84"/>
        <v>375.37143899999995</v>
      </c>
      <c r="E800" s="30">
        <f>_xll.ChannelArea($P$2:$P$68,$Q$2:$Q$68,D800)</f>
        <v>13.148509617185464</v>
      </c>
      <c r="F800" s="30">
        <f>_xll.WettedPerimeter($P$2:$P$68,$Q$2:$Q$68,D800)</f>
        <v>28.754613188699423</v>
      </c>
      <c r="G800" s="62">
        <f t="shared" si="85"/>
        <v>0.45726609260571915</v>
      </c>
      <c r="H800" s="62">
        <f t="shared" si="86"/>
        <v>0.59353454246559056</v>
      </c>
      <c r="I800" s="62">
        <f t="shared" si="87"/>
        <v>7.3019198135358359</v>
      </c>
      <c r="J800" s="62">
        <f t="shared" si="88"/>
        <v>7.0578197275088854</v>
      </c>
      <c r="K800" s="62">
        <f t="shared" si="89"/>
        <v>3.4724905599978229</v>
      </c>
      <c r="L800">
        <f t="shared" si="90"/>
        <v>6.4926741750969086</v>
      </c>
    </row>
    <row r="801" spans="1:12" x14ac:dyDescent="0.25">
      <c r="A801" s="67" t="s">
        <v>857</v>
      </c>
      <c r="B801">
        <v>1.5354399999999999</v>
      </c>
      <c r="C801">
        <v>0</v>
      </c>
      <c r="D801" s="20">
        <f t="shared" si="84"/>
        <v>375.46693899999997</v>
      </c>
      <c r="E801" s="30">
        <f>_xll.ChannelArea($P$2:$P$68,$Q$2:$Q$68,D801)</f>
        <v>15.948662042967088</v>
      </c>
      <c r="F801" s="30">
        <f>_xll.WettedPerimeter($P$2:$P$68,$Q$2:$Q$68,D801)</f>
        <v>30.222846943438597</v>
      </c>
      <c r="G801" s="62">
        <f t="shared" si="85"/>
        <v>0.52770217421325871</v>
      </c>
      <c r="H801" s="62">
        <f t="shared" si="86"/>
        <v>0.65301915762441842</v>
      </c>
      <c r="I801" s="62">
        <f t="shared" si="87"/>
        <v>10.723355908241299</v>
      </c>
      <c r="J801" s="62">
        <f t="shared" si="88"/>
        <v>10.822196861874897</v>
      </c>
      <c r="K801" s="62">
        <f t="shared" si="89"/>
        <v>7.9648105599990231</v>
      </c>
      <c r="L801">
        <f t="shared" si="90"/>
        <v>10.986846445812262</v>
      </c>
    </row>
    <row r="802" spans="1:12" x14ac:dyDescent="0.25">
      <c r="A802" s="67" t="s">
        <v>858</v>
      </c>
      <c r="B802">
        <v>1.43994</v>
      </c>
      <c r="C802">
        <v>0</v>
      </c>
      <c r="D802" s="20">
        <f t="shared" si="84"/>
        <v>375.37143899999995</v>
      </c>
      <c r="E802" s="30">
        <f>_xll.ChannelArea($P$2:$P$68,$Q$2:$Q$68,D802)</f>
        <v>13.148509617185464</v>
      </c>
      <c r="F802" s="30">
        <f>_xll.WettedPerimeter($P$2:$P$68,$Q$2:$Q$68,D802)</f>
        <v>28.754613188699423</v>
      </c>
      <c r="G802" s="62">
        <f t="shared" si="85"/>
        <v>0.45726609260571915</v>
      </c>
      <c r="H802" s="62">
        <f t="shared" si="86"/>
        <v>0.59353454246559056</v>
      </c>
      <c r="I802" s="62">
        <f t="shared" si="87"/>
        <v>7.3019198135358359</v>
      </c>
      <c r="J802" s="62">
        <f t="shared" si="88"/>
        <v>7.0578197275088854</v>
      </c>
      <c r="K802" s="62">
        <f t="shared" si="89"/>
        <v>3.4724905599978229</v>
      </c>
      <c r="L802">
        <f t="shared" si="90"/>
        <v>6.4926741750969086</v>
      </c>
    </row>
    <row r="803" spans="1:12" x14ac:dyDescent="0.25">
      <c r="A803" s="67" t="s">
        <v>859</v>
      </c>
      <c r="B803">
        <v>1.4638150000000001</v>
      </c>
      <c r="C803">
        <v>0</v>
      </c>
      <c r="D803" s="20">
        <f t="shared" si="84"/>
        <v>375.39531399999998</v>
      </c>
      <c r="E803" s="30">
        <f>_xll.ChannelArea($P$2:$P$68,$Q$2:$Q$68,D803)</f>
        <v>13.835501302082211</v>
      </c>
      <c r="F803" s="30">
        <f>_xll.WettedPerimeter($P$2:$P$68,$Q$2:$Q$68,D803)</f>
        <v>29.187009810701035</v>
      </c>
      <c r="G803" s="62">
        <f t="shared" si="85"/>
        <v>0.47402941897150441</v>
      </c>
      <c r="H803" s="62">
        <f t="shared" si="86"/>
        <v>0.60795326753221623</v>
      </c>
      <c r="I803" s="62">
        <f t="shared" si="87"/>
        <v>8.1312560419180109</v>
      </c>
      <c r="J803" s="62">
        <f t="shared" si="88"/>
        <v>8.0038343098738274</v>
      </c>
      <c r="K803" s="62">
        <f t="shared" si="89"/>
        <v>4.5955705599990324</v>
      </c>
      <c r="L803">
        <f t="shared" si="90"/>
        <v>7.6163244258787017</v>
      </c>
    </row>
    <row r="804" spans="1:12" x14ac:dyDescent="0.25">
      <c r="A804" s="67" t="s">
        <v>860</v>
      </c>
      <c r="B804">
        <v>1.48769</v>
      </c>
      <c r="C804">
        <v>0</v>
      </c>
      <c r="D804" s="20">
        <f t="shared" si="84"/>
        <v>375.41918899999996</v>
      </c>
      <c r="E804" s="30">
        <f>_xll.ChannelArea($P$2:$P$68,$Q$2:$Q$68,D804)</f>
        <v>14.532086667966897</v>
      </c>
      <c r="F804" s="30">
        <f>_xll.WettedPerimeter($P$2:$P$68,$Q$2:$Q$68,D804)</f>
        <v>29.556536292095231</v>
      </c>
      <c r="G804" s="62">
        <f t="shared" si="85"/>
        <v>0.49167082787888922</v>
      </c>
      <c r="H804" s="62">
        <f t="shared" si="86"/>
        <v>0.62294488972382922</v>
      </c>
      <c r="I804" s="62">
        <f t="shared" si="87"/>
        <v>8.9935441671352088</v>
      </c>
      <c r="J804" s="62">
        <f t="shared" si="88"/>
        <v>8.9639365254740078</v>
      </c>
      <c r="K804" s="62">
        <f t="shared" si="89"/>
        <v>5.718650559996604</v>
      </c>
      <c r="L804">
        <f t="shared" si="90"/>
        <v>8.739903215187951</v>
      </c>
    </row>
    <row r="805" spans="1:12" x14ac:dyDescent="0.25">
      <c r="A805" s="67" t="s">
        <v>861</v>
      </c>
      <c r="B805">
        <v>1.4638150000000001</v>
      </c>
      <c r="C805">
        <v>0</v>
      </c>
      <c r="D805" s="20">
        <f t="shared" si="84"/>
        <v>375.39531399999998</v>
      </c>
      <c r="E805" s="30">
        <f>_xll.ChannelArea($P$2:$P$68,$Q$2:$Q$68,D805)</f>
        <v>13.835501302082211</v>
      </c>
      <c r="F805" s="30">
        <f>_xll.WettedPerimeter($P$2:$P$68,$Q$2:$Q$68,D805)</f>
        <v>29.187009810701035</v>
      </c>
      <c r="G805" s="62">
        <f t="shared" si="85"/>
        <v>0.47402941897150441</v>
      </c>
      <c r="H805" s="62">
        <f t="shared" si="86"/>
        <v>0.60795326753221623</v>
      </c>
      <c r="I805" s="62">
        <f t="shared" si="87"/>
        <v>8.1312560419180109</v>
      </c>
      <c r="J805" s="62">
        <f t="shared" si="88"/>
        <v>8.0038343098738274</v>
      </c>
      <c r="K805" s="62">
        <f t="shared" si="89"/>
        <v>4.5955705599990324</v>
      </c>
      <c r="L805">
        <f t="shared" si="90"/>
        <v>7.6163244258787017</v>
      </c>
    </row>
    <row r="806" spans="1:12" x14ac:dyDescent="0.25">
      <c r="A806" s="67" t="s">
        <v>862</v>
      </c>
      <c r="B806">
        <v>1.559315</v>
      </c>
      <c r="C806">
        <v>0</v>
      </c>
      <c r="D806" s="20">
        <f t="shared" si="84"/>
        <v>375.490814</v>
      </c>
      <c r="E806" s="30">
        <f>_xll.ChannelArea($P$2:$P$68,$Q$2:$Q$68,D806)</f>
        <v>16.668533227677866</v>
      </c>
      <c r="F806" s="30">
        <f>_xll.WettedPerimeter($P$2:$P$68,$Q$2:$Q$68,D806)</f>
        <v>30.568022232462962</v>
      </c>
      <c r="G806" s="62">
        <f t="shared" si="85"/>
        <v>0.54529315311659365</v>
      </c>
      <c r="H806" s="62">
        <f t="shared" si="86"/>
        <v>0.66745198611811529</v>
      </c>
      <c r="I806" s="62">
        <f t="shared" si="87"/>
        <v>11.553503337541759</v>
      </c>
      <c r="J806" s="62">
        <f t="shared" si="88"/>
        <v>11.683804063470793</v>
      </c>
      <c r="K806" s="62">
        <f t="shared" si="89"/>
        <v>9.0878905600002327</v>
      </c>
      <c r="L806">
        <f t="shared" si="90"/>
        <v>12.110210905288113</v>
      </c>
    </row>
    <row r="807" spans="1:12" x14ac:dyDescent="0.25">
      <c r="A807" s="67" t="s">
        <v>863</v>
      </c>
      <c r="B807">
        <v>1.511565</v>
      </c>
      <c r="C807">
        <v>0</v>
      </c>
      <c r="D807" s="20">
        <f t="shared" si="84"/>
        <v>375.44306399999999</v>
      </c>
      <c r="E807" s="30">
        <f>_xll.ChannelArea($P$2:$P$68,$Q$2:$Q$68,D807)</f>
        <v>15.236526749999086</v>
      </c>
      <c r="F807" s="30">
        <f>_xll.WettedPerimeter($P$2:$P$68,$Q$2:$Q$68,D807)</f>
        <v>29.889691617767316</v>
      </c>
      <c r="G807" s="62">
        <f t="shared" si="85"/>
        <v>0.50975857980890127</v>
      </c>
      <c r="H807" s="62">
        <f t="shared" si="86"/>
        <v>0.63813078434473269</v>
      </c>
      <c r="I807" s="62">
        <f t="shared" si="87"/>
        <v>9.8670064539403377</v>
      </c>
      <c r="J807" s="62">
        <f t="shared" si="88"/>
        <v>9.9132064386053287</v>
      </c>
      <c r="K807" s="62">
        <f t="shared" si="89"/>
        <v>6.8417305599978135</v>
      </c>
      <c r="L807">
        <f t="shared" si="90"/>
        <v>9.8634105521487072</v>
      </c>
    </row>
    <row r="808" spans="1:12" x14ac:dyDescent="0.25">
      <c r="A808" s="67" t="s">
        <v>864</v>
      </c>
      <c r="B808">
        <v>1.4638150000000001</v>
      </c>
      <c r="C808">
        <v>0</v>
      </c>
      <c r="D808" s="20">
        <f t="shared" si="84"/>
        <v>375.39531399999998</v>
      </c>
      <c r="E808" s="30">
        <f>_xll.ChannelArea($P$2:$P$68,$Q$2:$Q$68,D808)</f>
        <v>13.835501302082211</v>
      </c>
      <c r="F808" s="30">
        <f>_xll.WettedPerimeter($P$2:$P$68,$Q$2:$Q$68,D808)</f>
        <v>29.187009810701035</v>
      </c>
      <c r="G808" s="62">
        <f t="shared" si="85"/>
        <v>0.47402941897150441</v>
      </c>
      <c r="H808" s="62">
        <f t="shared" si="86"/>
        <v>0.60795326753221623</v>
      </c>
      <c r="I808" s="62">
        <f t="shared" si="87"/>
        <v>8.1312560419180109</v>
      </c>
      <c r="J808" s="62">
        <f t="shared" si="88"/>
        <v>8.0038343098738274</v>
      </c>
      <c r="K808" s="62">
        <f t="shared" si="89"/>
        <v>4.5955705599990324</v>
      </c>
      <c r="L808">
        <f t="shared" si="90"/>
        <v>7.6163244258787017</v>
      </c>
    </row>
    <row r="809" spans="1:12" x14ac:dyDescent="0.25">
      <c r="A809" s="67" t="s">
        <v>865</v>
      </c>
      <c r="B809">
        <v>1.5354399999999999</v>
      </c>
      <c r="C809">
        <v>0</v>
      </c>
      <c r="D809" s="20">
        <f t="shared" si="84"/>
        <v>375.46693899999997</v>
      </c>
      <c r="E809" s="30">
        <f>_xll.ChannelArea($P$2:$P$68,$Q$2:$Q$68,D809)</f>
        <v>15.948662042967088</v>
      </c>
      <c r="F809" s="30">
        <f>_xll.WettedPerimeter($P$2:$P$68,$Q$2:$Q$68,D809)</f>
        <v>30.222846943438597</v>
      </c>
      <c r="G809" s="62">
        <f t="shared" si="85"/>
        <v>0.52770217421325871</v>
      </c>
      <c r="H809" s="62">
        <f t="shared" si="86"/>
        <v>0.65301915762441842</v>
      </c>
      <c r="I809" s="62">
        <f t="shared" si="87"/>
        <v>10.723355908241299</v>
      </c>
      <c r="J809" s="62">
        <f t="shared" si="88"/>
        <v>10.822196861874897</v>
      </c>
      <c r="K809" s="62">
        <f t="shared" si="89"/>
        <v>7.9648105599990231</v>
      </c>
      <c r="L809">
        <f t="shared" si="90"/>
        <v>10.986846445812262</v>
      </c>
    </row>
    <row r="810" spans="1:12" x14ac:dyDescent="0.25">
      <c r="A810" s="67" t="s">
        <v>866</v>
      </c>
      <c r="B810">
        <v>1.511565</v>
      </c>
      <c r="C810">
        <v>0</v>
      </c>
      <c r="D810" s="20">
        <f t="shared" si="84"/>
        <v>375.44306399999999</v>
      </c>
      <c r="E810" s="30">
        <f>_xll.ChannelArea($P$2:$P$68,$Q$2:$Q$68,D810)</f>
        <v>15.236526749999086</v>
      </c>
      <c r="F810" s="30">
        <f>_xll.WettedPerimeter($P$2:$P$68,$Q$2:$Q$68,D810)</f>
        <v>29.889691617767316</v>
      </c>
      <c r="G810" s="62">
        <f t="shared" si="85"/>
        <v>0.50975857980890127</v>
      </c>
      <c r="H810" s="62">
        <f t="shared" si="86"/>
        <v>0.63813078434473269</v>
      </c>
      <c r="I810" s="62">
        <f t="shared" si="87"/>
        <v>9.8670064539403377</v>
      </c>
      <c r="J810" s="62">
        <f t="shared" si="88"/>
        <v>9.9132064386053287</v>
      </c>
      <c r="K810" s="62">
        <f t="shared" si="89"/>
        <v>6.8417305599978135</v>
      </c>
      <c r="L810">
        <f t="shared" si="90"/>
        <v>9.8634105521487072</v>
      </c>
    </row>
    <row r="811" spans="1:12" x14ac:dyDescent="0.25">
      <c r="A811" s="67" t="s">
        <v>867</v>
      </c>
      <c r="B811">
        <v>1.5354399999999999</v>
      </c>
      <c r="C811">
        <v>0</v>
      </c>
      <c r="D811" s="20">
        <f t="shared" si="84"/>
        <v>375.46693899999997</v>
      </c>
      <c r="E811" s="30">
        <f>_xll.ChannelArea($P$2:$P$68,$Q$2:$Q$68,D811)</f>
        <v>15.948662042967088</v>
      </c>
      <c r="F811" s="30">
        <f>_xll.WettedPerimeter($P$2:$P$68,$Q$2:$Q$68,D811)</f>
        <v>30.222846943438597</v>
      </c>
      <c r="G811" s="62">
        <f t="shared" si="85"/>
        <v>0.52770217421325871</v>
      </c>
      <c r="H811" s="62">
        <f t="shared" si="86"/>
        <v>0.65301915762441842</v>
      </c>
      <c r="I811" s="62">
        <f t="shared" si="87"/>
        <v>10.723355908241299</v>
      </c>
      <c r="J811" s="62">
        <f t="shared" si="88"/>
        <v>10.822196861874897</v>
      </c>
      <c r="K811" s="62">
        <f t="shared" si="89"/>
        <v>7.9648105599990231</v>
      </c>
      <c r="L811">
        <f t="shared" si="90"/>
        <v>10.986846445812262</v>
      </c>
    </row>
    <row r="812" spans="1:12" x14ac:dyDescent="0.25">
      <c r="A812" s="67" t="s">
        <v>868</v>
      </c>
      <c r="B812">
        <v>1.4160649999999999</v>
      </c>
      <c r="C812">
        <v>0</v>
      </c>
      <c r="D812" s="20">
        <f t="shared" si="84"/>
        <v>375.34756399999998</v>
      </c>
      <c r="E812" s="30">
        <f>_xll.ChannelArea($P$2:$P$68,$Q$2:$Q$68,D812)</f>
        <v>12.47158820833201</v>
      </c>
      <c r="F812" s="30">
        <f>_xll.WettedPerimeter($P$2:$P$68,$Q$2:$Q$68,D812)</f>
        <v>28.322216566698835</v>
      </c>
      <c r="G812" s="62">
        <f t="shared" si="85"/>
        <v>0.44034647425851764</v>
      </c>
      <c r="H812" s="62">
        <f t="shared" si="86"/>
        <v>0.57880154574326681</v>
      </c>
      <c r="I812" s="62">
        <f t="shared" si="87"/>
        <v>6.4545073080612205</v>
      </c>
      <c r="J812" s="62">
        <f t="shared" si="88"/>
        <v>6.067144480063984</v>
      </c>
      <c r="K812" s="62">
        <f t="shared" si="89"/>
        <v>2.3494105600002513</v>
      </c>
      <c r="L812">
        <f t="shared" si="90"/>
        <v>5.3689524537767284</v>
      </c>
    </row>
    <row r="813" spans="1:12" x14ac:dyDescent="0.25">
      <c r="A813" s="67" t="s">
        <v>869</v>
      </c>
      <c r="B813">
        <v>1.511565</v>
      </c>
      <c r="C813">
        <v>0</v>
      </c>
      <c r="D813" s="20">
        <f t="shared" si="84"/>
        <v>375.44306399999999</v>
      </c>
      <c r="E813" s="30">
        <f>_xll.ChannelArea($P$2:$P$68,$Q$2:$Q$68,D813)</f>
        <v>15.236526749999086</v>
      </c>
      <c r="F813" s="30">
        <f>_xll.WettedPerimeter($P$2:$P$68,$Q$2:$Q$68,D813)</f>
        <v>29.889691617767316</v>
      </c>
      <c r="G813" s="62">
        <f t="shared" si="85"/>
        <v>0.50975857980890127</v>
      </c>
      <c r="H813" s="62">
        <f t="shared" si="86"/>
        <v>0.63813078434473269</v>
      </c>
      <c r="I813" s="62">
        <f t="shared" si="87"/>
        <v>9.8670064539403377</v>
      </c>
      <c r="J813" s="62">
        <f t="shared" si="88"/>
        <v>9.9132064386053287</v>
      </c>
      <c r="K813" s="62">
        <f t="shared" si="89"/>
        <v>6.8417305599978135</v>
      </c>
      <c r="L813">
        <f t="shared" si="90"/>
        <v>9.8634105521487072</v>
      </c>
    </row>
    <row r="814" spans="1:12" x14ac:dyDescent="0.25">
      <c r="A814" s="67" t="s">
        <v>870</v>
      </c>
      <c r="B814">
        <v>1.4160649999999999</v>
      </c>
      <c r="C814">
        <v>0</v>
      </c>
      <c r="D814" s="20">
        <f t="shared" si="84"/>
        <v>375.34756399999998</v>
      </c>
      <c r="E814" s="30">
        <f>_xll.ChannelArea($P$2:$P$68,$Q$2:$Q$68,D814)</f>
        <v>12.47158820833201</v>
      </c>
      <c r="F814" s="30">
        <f>_xll.WettedPerimeter($P$2:$P$68,$Q$2:$Q$68,D814)</f>
        <v>28.322216566698835</v>
      </c>
      <c r="G814" s="62">
        <f t="shared" si="85"/>
        <v>0.44034647425851764</v>
      </c>
      <c r="H814" s="62">
        <f t="shared" si="86"/>
        <v>0.57880154574326681</v>
      </c>
      <c r="I814" s="62">
        <f t="shared" si="87"/>
        <v>6.4545073080612205</v>
      </c>
      <c r="J814" s="62">
        <f t="shared" si="88"/>
        <v>6.067144480063984</v>
      </c>
      <c r="K814" s="62">
        <f t="shared" si="89"/>
        <v>2.3494105600002513</v>
      </c>
      <c r="L814">
        <f t="shared" si="90"/>
        <v>5.3689524537767284</v>
      </c>
    </row>
    <row r="815" spans="1:12" x14ac:dyDescent="0.25">
      <c r="A815" s="67" t="s">
        <v>871</v>
      </c>
      <c r="B815">
        <v>1.48769</v>
      </c>
      <c r="C815">
        <v>0</v>
      </c>
      <c r="D815" s="20">
        <f t="shared" si="84"/>
        <v>375.41918899999996</v>
      </c>
      <c r="E815" s="30">
        <f>_xll.ChannelArea($P$2:$P$68,$Q$2:$Q$68,D815)</f>
        <v>14.532086667966897</v>
      </c>
      <c r="F815" s="30">
        <f>_xll.WettedPerimeter($P$2:$P$68,$Q$2:$Q$68,D815)</f>
        <v>29.556536292095231</v>
      </c>
      <c r="G815" s="62">
        <f t="shared" si="85"/>
        <v>0.49167082787888922</v>
      </c>
      <c r="H815" s="62">
        <f t="shared" si="86"/>
        <v>0.62294488972382922</v>
      </c>
      <c r="I815" s="62">
        <f t="shared" si="87"/>
        <v>8.9935441671352088</v>
      </c>
      <c r="J815" s="62">
        <f t="shared" si="88"/>
        <v>8.9639365254740078</v>
      </c>
      <c r="K815" s="62">
        <f t="shared" si="89"/>
        <v>5.718650559996604</v>
      </c>
      <c r="L815">
        <f t="shared" si="90"/>
        <v>8.739903215187951</v>
      </c>
    </row>
    <row r="816" spans="1:12" x14ac:dyDescent="0.25">
      <c r="A816" s="67" t="s">
        <v>872</v>
      </c>
      <c r="B816">
        <v>1.48769</v>
      </c>
      <c r="C816">
        <v>0</v>
      </c>
      <c r="D816" s="20">
        <f t="shared" si="84"/>
        <v>375.41918899999996</v>
      </c>
      <c r="E816" s="30">
        <f>_xll.ChannelArea($P$2:$P$68,$Q$2:$Q$68,D816)</f>
        <v>14.532086667966897</v>
      </c>
      <c r="F816" s="30">
        <f>_xll.WettedPerimeter($P$2:$P$68,$Q$2:$Q$68,D816)</f>
        <v>29.556536292095231</v>
      </c>
      <c r="G816" s="62">
        <f t="shared" si="85"/>
        <v>0.49167082787888922</v>
      </c>
      <c r="H816" s="62">
        <f t="shared" si="86"/>
        <v>0.62294488972382922</v>
      </c>
      <c r="I816" s="62">
        <f t="shared" si="87"/>
        <v>8.9935441671352088</v>
      </c>
      <c r="J816" s="62">
        <f t="shared" si="88"/>
        <v>8.9639365254740078</v>
      </c>
      <c r="K816" s="62">
        <f t="shared" si="89"/>
        <v>5.718650559996604</v>
      </c>
      <c r="L816">
        <f t="shared" si="90"/>
        <v>8.739903215187951</v>
      </c>
    </row>
    <row r="817" spans="1:12" x14ac:dyDescent="0.25">
      <c r="A817" s="67" t="s">
        <v>873</v>
      </c>
      <c r="B817">
        <v>1.4638150000000001</v>
      </c>
      <c r="C817">
        <v>0</v>
      </c>
      <c r="D817" s="20">
        <f t="shared" si="84"/>
        <v>375.39531399999998</v>
      </c>
      <c r="E817" s="30">
        <f>_xll.ChannelArea($P$2:$P$68,$Q$2:$Q$68,D817)</f>
        <v>13.835501302082211</v>
      </c>
      <c r="F817" s="30">
        <f>_xll.WettedPerimeter($P$2:$P$68,$Q$2:$Q$68,D817)</f>
        <v>29.187009810701035</v>
      </c>
      <c r="G817" s="62">
        <f t="shared" si="85"/>
        <v>0.47402941897150441</v>
      </c>
      <c r="H817" s="62">
        <f t="shared" si="86"/>
        <v>0.60795326753221623</v>
      </c>
      <c r="I817" s="62">
        <f t="shared" si="87"/>
        <v>8.1312560419180109</v>
      </c>
      <c r="J817" s="62">
        <f t="shared" si="88"/>
        <v>8.0038343098738274</v>
      </c>
      <c r="K817" s="62">
        <f t="shared" si="89"/>
        <v>4.5955705599990324</v>
      </c>
      <c r="L817">
        <f t="shared" si="90"/>
        <v>7.6163244258787017</v>
      </c>
    </row>
    <row r="818" spans="1:12" x14ac:dyDescent="0.25">
      <c r="A818" s="67" t="s">
        <v>874</v>
      </c>
      <c r="B818">
        <v>1.4638150000000001</v>
      </c>
      <c r="C818">
        <v>0</v>
      </c>
      <c r="D818" s="20">
        <f t="shared" si="84"/>
        <v>375.39531399999998</v>
      </c>
      <c r="E818" s="30">
        <f>_xll.ChannelArea($P$2:$P$68,$Q$2:$Q$68,D818)</f>
        <v>13.835501302082211</v>
      </c>
      <c r="F818" s="30">
        <f>_xll.WettedPerimeter($P$2:$P$68,$Q$2:$Q$68,D818)</f>
        <v>29.187009810701035</v>
      </c>
      <c r="G818" s="62">
        <f t="shared" si="85"/>
        <v>0.47402941897150441</v>
      </c>
      <c r="H818" s="62">
        <f t="shared" si="86"/>
        <v>0.60795326753221623</v>
      </c>
      <c r="I818" s="62">
        <f t="shared" si="87"/>
        <v>8.1312560419180109</v>
      </c>
      <c r="J818" s="62">
        <f t="shared" si="88"/>
        <v>8.0038343098738274</v>
      </c>
      <c r="K818" s="62">
        <f t="shared" si="89"/>
        <v>4.5955705599990324</v>
      </c>
      <c r="L818">
        <f t="shared" si="90"/>
        <v>7.6163244258787017</v>
      </c>
    </row>
    <row r="819" spans="1:12" x14ac:dyDescent="0.25">
      <c r="A819" s="67" t="s">
        <v>875</v>
      </c>
      <c r="B819">
        <v>1.4638150000000001</v>
      </c>
      <c r="C819">
        <v>0</v>
      </c>
      <c r="D819" s="20">
        <f t="shared" si="84"/>
        <v>375.39531399999998</v>
      </c>
      <c r="E819" s="30">
        <f>_xll.ChannelArea($P$2:$P$68,$Q$2:$Q$68,D819)</f>
        <v>13.835501302082211</v>
      </c>
      <c r="F819" s="30">
        <f>_xll.WettedPerimeter($P$2:$P$68,$Q$2:$Q$68,D819)</f>
        <v>29.187009810701035</v>
      </c>
      <c r="G819" s="62">
        <f t="shared" si="85"/>
        <v>0.47402941897150441</v>
      </c>
      <c r="H819" s="62">
        <f t="shared" si="86"/>
        <v>0.60795326753221623</v>
      </c>
      <c r="I819" s="62">
        <f t="shared" si="87"/>
        <v>8.1312560419180109</v>
      </c>
      <c r="J819" s="62">
        <f t="shared" si="88"/>
        <v>8.0038343098738274</v>
      </c>
      <c r="K819" s="62">
        <f t="shared" si="89"/>
        <v>4.5955705599990324</v>
      </c>
      <c r="L819">
        <f t="shared" si="90"/>
        <v>7.6163244258787017</v>
      </c>
    </row>
    <row r="820" spans="1:12" x14ac:dyDescent="0.25">
      <c r="A820" s="67" t="s">
        <v>876</v>
      </c>
      <c r="B820">
        <v>1.48769</v>
      </c>
      <c r="C820">
        <v>0</v>
      </c>
      <c r="D820" s="20">
        <f t="shared" si="84"/>
        <v>375.41918899999996</v>
      </c>
      <c r="E820" s="30">
        <f>_xll.ChannelArea($P$2:$P$68,$Q$2:$Q$68,D820)</f>
        <v>14.532086667966897</v>
      </c>
      <c r="F820" s="30">
        <f>_xll.WettedPerimeter($P$2:$P$68,$Q$2:$Q$68,D820)</f>
        <v>29.556536292095231</v>
      </c>
      <c r="G820" s="62">
        <f t="shared" si="85"/>
        <v>0.49167082787888922</v>
      </c>
      <c r="H820" s="62">
        <f t="shared" si="86"/>
        <v>0.62294488972382922</v>
      </c>
      <c r="I820" s="62">
        <f t="shared" si="87"/>
        <v>8.9935441671352088</v>
      </c>
      <c r="J820" s="62">
        <f t="shared" si="88"/>
        <v>8.9639365254740078</v>
      </c>
      <c r="K820" s="62">
        <f t="shared" si="89"/>
        <v>5.718650559996604</v>
      </c>
      <c r="L820">
        <f t="shared" si="90"/>
        <v>8.739903215187951</v>
      </c>
    </row>
    <row r="821" spans="1:12" x14ac:dyDescent="0.25">
      <c r="A821" s="67" t="s">
        <v>877</v>
      </c>
      <c r="B821">
        <v>1.39219</v>
      </c>
      <c r="C821">
        <v>0</v>
      </c>
      <c r="D821" s="20">
        <f t="shared" si="84"/>
        <v>375.323689</v>
      </c>
      <c r="E821" s="30">
        <f>_xll.ChannelArea($P$2:$P$68,$Q$2:$Q$68,D821)</f>
        <v>11.804737075520201</v>
      </c>
      <c r="F821" s="30">
        <f>_xll.WettedPerimeter($P$2:$P$68,$Q$2:$Q$68,D821)</f>
        <v>27.88981994469825</v>
      </c>
      <c r="G821" s="62">
        <f t="shared" si="85"/>
        <v>0.42326329459736212</v>
      </c>
      <c r="H821" s="62">
        <f t="shared" si="86"/>
        <v>0.56373336380617478</v>
      </c>
      <c r="I821" s="62">
        <f t="shared" si="87"/>
        <v>5.5878156194035604</v>
      </c>
      <c r="J821" s="62">
        <f t="shared" si="88"/>
        <v>5.0274971392528442</v>
      </c>
      <c r="K821" s="62">
        <f t="shared" si="89"/>
        <v>1.2263305599990417</v>
      </c>
      <c r="L821">
        <f t="shared" si="90"/>
        <v>4.2451592527941102</v>
      </c>
    </row>
    <row r="822" spans="1:12" x14ac:dyDescent="0.25">
      <c r="A822" s="67" t="s">
        <v>878</v>
      </c>
      <c r="B822">
        <v>1.39219</v>
      </c>
      <c r="C822">
        <v>0</v>
      </c>
      <c r="D822" s="20">
        <f t="shared" si="84"/>
        <v>375.323689</v>
      </c>
      <c r="E822" s="30">
        <f>_xll.ChannelArea($P$2:$P$68,$Q$2:$Q$68,D822)</f>
        <v>11.804737075520201</v>
      </c>
      <c r="F822" s="30">
        <f>_xll.WettedPerimeter($P$2:$P$68,$Q$2:$Q$68,D822)</f>
        <v>27.88981994469825</v>
      </c>
      <c r="G822" s="62">
        <f t="shared" si="85"/>
        <v>0.42326329459736212</v>
      </c>
      <c r="H822" s="62">
        <f t="shared" si="86"/>
        <v>0.56373336380617478</v>
      </c>
      <c r="I822" s="62">
        <f t="shared" si="87"/>
        <v>5.5878156194035604</v>
      </c>
      <c r="J822" s="62">
        <f t="shared" si="88"/>
        <v>5.0274971392528442</v>
      </c>
      <c r="K822" s="62">
        <f t="shared" si="89"/>
        <v>1.2263305599990417</v>
      </c>
      <c r="L822">
        <f t="shared" si="90"/>
        <v>4.2451592527941102</v>
      </c>
    </row>
    <row r="823" spans="1:12" x14ac:dyDescent="0.25">
      <c r="A823" s="67" t="s">
        <v>879</v>
      </c>
      <c r="B823">
        <v>1.4160649999999999</v>
      </c>
      <c r="C823">
        <v>0</v>
      </c>
      <c r="D823" s="20">
        <f t="shared" si="84"/>
        <v>375.34756399999998</v>
      </c>
      <c r="E823" s="30">
        <f>_xll.ChannelArea($P$2:$P$68,$Q$2:$Q$68,D823)</f>
        <v>12.47158820833201</v>
      </c>
      <c r="F823" s="30">
        <f>_xll.WettedPerimeter($P$2:$P$68,$Q$2:$Q$68,D823)</f>
        <v>28.322216566698835</v>
      </c>
      <c r="G823" s="62">
        <f t="shared" si="85"/>
        <v>0.44034647425851764</v>
      </c>
      <c r="H823" s="62">
        <f t="shared" si="86"/>
        <v>0.57880154574326681</v>
      </c>
      <c r="I823" s="62">
        <f t="shared" si="87"/>
        <v>6.4545073080612205</v>
      </c>
      <c r="J823" s="62">
        <f t="shared" si="88"/>
        <v>6.067144480063984</v>
      </c>
      <c r="K823" s="62">
        <f t="shared" si="89"/>
        <v>2.3494105600002513</v>
      </c>
      <c r="L823">
        <f t="shared" si="90"/>
        <v>5.3689524537767284</v>
      </c>
    </row>
    <row r="824" spans="1:12" x14ac:dyDescent="0.25">
      <c r="A824" s="67" t="s">
        <v>880</v>
      </c>
      <c r="B824">
        <v>1.48769</v>
      </c>
      <c r="C824">
        <v>0</v>
      </c>
      <c r="D824" s="20">
        <f t="shared" si="84"/>
        <v>375.41918899999996</v>
      </c>
      <c r="E824" s="30">
        <f>_xll.ChannelArea($P$2:$P$68,$Q$2:$Q$68,D824)</f>
        <v>14.532086667966897</v>
      </c>
      <c r="F824" s="30">
        <f>_xll.WettedPerimeter($P$2:$P$68,$Q$2:$Q$68,D824)</f>
        <v>29.556536292095231</v>
      </c>
      <c r="G824" s="62">
        <f t="shared" si="85"/>
        <v>0.49167082787888922</v>
      </c>
      <c r="H824" s="62">
        <f t="shared" si="86"/>
        <v>0.62294488972382922</v>
      </c>
      <c r="I824" s="62">
        <f t="shared" si="87"/>
        <v>8.9935441671352088</v>
      </c>
      <c r="J824" s="62">
        <f t="shared" si="88"/>
        <v>8.9639365254740078</v>
      </c>
      <c r="K824" s="62">
        <f t="shared" si="89"/>
        <v>5.718650559996604</v>
      </c>
      <c r="L824">
        <f t="shared" si="90"/>
        <v>8.739903215187951</v>
      </c>
    </row>
    <row r="825" spans="1:12" x14ac:dyDescent="0.25">
      <c r="A825" s="67" t="s">
        <v>881</v>
      </c>
      <c r="B825">
        <v>1.4160649999999999</v>
      </c>
      <c r="C825">
        <v>0</v>
      </c>
      <c r="D825" s="20">
        <f t="shared" si="84"/>
        <v>375.34756399999998</v>
      </c>
      <c r="E825" s="30">
        <f>_xll.ChannelArea($P$2:$P$68,$Q$2:$Q$68,D825)</f>
        <v>12.47158820833201</v>
      </c>
      <c r="F825" s="30">
        <f>_xll.WettedPerimeter($P$2:$P$68,$Q$2:$Q$68,D825)</f>
        <v>28.322216566698835</v>
      </c>
      <c r="G825" s="62">
        <f t="shared" si="85"/>
        <v>0.44034647425851764</v>
      </c>
      <c r="H825" s="62">
        <f t="shared" si="86"/>
        <v>0.57880154574326681</v>
      </c>
      <c r="I825" s="62">
        <f t="shared" si="87"/>
        <v>6.4545073080612205</v>
      </c>
      <c r="J825" s="62">
        <f t="shared" si="88"/>
        <v>6.067144480063984</v>
      </c>
      <c r="K825" s="62">
        <f t="shared" si="89"/>
        <v>2.3494105600002513</v>
      </c>
      <c r="L825">
        <f t="shared" si="90"/>
        <v>5.3689524537767284</v>
      </c>
    </row>
    <row r="826" spans="1:12" x14ac:dyDescent="0.25">
      <c r="A826" s="67" t="s">
        <v>882</v>
      </c>
      <c r="B826">
        <v>1.4638150000000001</v>
      </c>
      <c r="C826">
        <v>0</v>
      </c>
      <c r="D826" s="20">
        <f t="shared" si="84"/>
        <v>375.39531399999998</v>
      </c>
      <c r="E826" s="30">
        <f>_xll.ChannelArea($P$2:$P$68,$Q$2:$Q$68,D826)</f>
        <v>13.835501302082211</v>
      </c>
      <c r="F826" s="30">
        <f>_xll.WettedPerimeter($P$2:$P$68,$Q$2:$Q$68,D826)</f>
        <v>29.187009810701035</v>
      </c>
      <c r="G826" s="62">
        <f t="shared" si="85"/>
        <v>0.47402941897150441</v>
      </c>
      <c r="H826" s="62">
        <f t="shared" si="86"/>
        <v>0.60795326753221623</v>
      </c>
      <c r="I826" s="62">
        <f t="shared" si="87"/>
        <v>8.1312560419180109</v>
      </c>
      <c r="J826" s="62">
        <f t="shared" si="88"/>
        <v>8.0038343098738274</v>
      </c>
      <c r="K826" s="62">
        <f t="shared" si="89"/>
        <v>4.5955705599990324</v>
      </c>
      <c r="L826">
        <f t="shared" si="90"/>
        <v>7.6163244258787017</v>
      </c>
    </row>
    <row r="827" spans="1:12" x14ac:dyDescent="0.25">
      <c r="A827" s="67" t="s">
        <v>883</v>
      </c>
      <c r="B827">
        <v>1.48769</v>
      </c>
      <c r="C827">
        <v>0</v>
      </c>
      <c r="D827" s="20">
        <f t="shared" si="84"/>
        <v>375.41918899999996</v>
      </c>
      <c r="E827" s="30">
        <f>_xll.ChannelArea($P$2:$P$68,$Q$2:$Q$68,D827)</f>
        <v>14.532086667966897</v>
      </c>
      <c r="F827" s="30">
        <f>_xll.WettedPerimeter($P$2:$P$68,$Q$2:$Q$68,D827)</f>
        <v>29.556536292095231</v>
      </c>
      <c r="G827" s="62">
        <f t="shared" si="85"/>
        <v>0.49167082787888922</v>
      </c>
      <c r="H827" s="62">
        <f t="shared" si="86"/>
        <v>0.62294488972382922</v>
      </c>
      <c r="I827" s="62">
        <f t="shared" si="87"/>
        <v>8.9935441671352088</v>
      </c>
      <c r="J827" s="62">
        <f t="shared" si="88"/>
        <v>8.9639365254740078</v>
      </c>
      <c r="K827" s="62">
        <f t="shared" si="89"/>
        <v>5.718650559996604</v>
      </c>
      <c r="L827">
        <f t="shared" si="90"/>
        <v>8.739903215187951</v>
      </c>
    </row>
    <row r="828" spans="1:12" x14ac:dyDescent="0.25">
      <c r="A828" s="67" t="s">
        <v>884</v>
      </c>
      <c r="B828">
        <v>1.4638150000000001</v>
      </c>
      <c r="C828">
        <v>0</v>
      </c>
      <c r="D828" s="20">
        <f t="shared" si="84"/>
        <v>375.39531399999998</v>
      </c>
      <c r="E828" s="30">
        <f>_xll.ChannelArea($P$2:$P$68,$Q$2:$Q$68,D828)</f>
        <v>13.835501302082211</v>
      </c>
      <c r="F828" s="30">
        <f>_xll.WettedPerimeter($P$2:$P$68,$Q$2:$Q$68,D828)</f>
        <v>29.187009810701035</v>
      </c>
      <c r="G828" s="62">
        <f t="shared" si="85"/>
        <v>0.47402941897150441</v>
      </c>
      <c r="H828" s="62">
        <f t="shared" si="86"/>
        <v>0.60795326753221623</v>
      </c>
      <c r="I828" s="62">
        <f t="shared" si="87"/>
        <v>8.1312560419180109</v>
      </c>
      <c r="J828" s="62">
        <f t="shared" si="88"/>
        <v>8.0038343098738274</v>
      </c>
      <c r="K828" s="62">
        <f t="shared" si="89"/>
        <v>4.5955705599990324</v>
      </c>
      <c r="L828">
        <f t="shared" si="90"/>
        <v>7.6163244258787017</v>
      </c>
    </row>
    <row r="829" spans="1:12" x14ac:dyDescent="0.25">
      <c r="A829" s="67" t="s">
        <v>885</v>
      </c>
      <c r="B829">
        <v>1.4638150000000001</v>
      </c>
      <c r="C829">
        <v>0</v>
      </c>
      <c r="D829" s="20">
        <f t="shared" si="84"/>
        <v>375.39531399999998</v>
      </c>
      <c r="E829" s="30">
        <f>_xll.ChannelArea($P$2:$P$68,$Q$2:$Q$68,D829)</f>
        <v>13.835501302082211</v>
      </c>
      <c r="F829" s="30">
        <f>_xll.WettedPerimeter($P$2:$P$68,$Q$2:$Q$68,D829)</f>
        <v>29.187009810701035</v>
      </c>
      <c r="G829" s="62">
        <f t="shared" si="85"/>
        <v>0.47402941897150441</v>
      </c>
      <c r="H829" s="62">
        <f t="shared" si="86"/>
        <v>0.60795326753221623</v>
      </c>
      <c r="I829" s="62">
        <f t="shared" si="87"/>
        <v>8.1312560419180109</v>
      </c>
      <c r="J829" s="62">
        <f t="shared" si="88"/>
        <v>8.0038343098738274</v>
      </c>
      <c r="K829" s="62">
        <f t="shared" si="89"/>
        <v>4.5955705599990324</v>
      </c>
      <c r="L829">
        <f t="shared" si="90"/>
        <v>7.6163244258787017</v>
      </c>
    </row>
    <row r="830" spans="1:12" x14ac:dyDescent="0.25">
      <c r="A830" s="67" t="s">
        <v>886</v>
      </c>
      <c r="B830">
        <v>1.48769</v>
      </c>
      <c r="C830">
        <v>0</v>
      </c>
      <c r="D830" s="20">
        <f t="shared" si="84"/>
        <v>375.41918899999996</v>
      </c>
      <c r="E830" s="30">
        <f>_xll.ChannelArea($P$2:$P$68,$Q$2:$Q$68,D830)</f>
        <v>14.532086667966897</v>
      </c>
      <c r="F830" s="30">
        <f>_xll.WettedPerimeter($P$2:$P$68,$Q$2:$Q$68,D830)</f>
        <v>29.556536292095231</v>
      </c>
      <c r="G830" s="62">
        <f t="shared" si="85"/>
        <v>0.49167082787888922</v>
      </c>
      <c r="H830" s="62">
        <f t="shared" si="86"/>
        <v>0.62294488972382922</v>
      </c>
      <c r="I830" s="62">
        <f t="shared" si="87"/>
        <v>8.9935441671352088</v>
      </c>
      <c r="J830" s="62">
        <f t="shared" si="88"/>
        <v>8.9639365254740078</v>
      </c>
      <c r="K830" s="62">
        <f t="shared" si="89"/>
        <v>5.718650559996604</v>
      </c>
      <c r="L830">
        <f t="shared" si="90"/>
        <v>8.739903215187951</v>
      </c>
    </row>
    <row r="831" spans="1:12" x14ac:dyDescent="0.25">
      <c r="A831" s="67" t="s">
        <v>887</v>
      </c>
      <c r="B831">
        <v>1.4160649999999999</v>
      </c>
      <c r="C831">
        <v>0</v>
      </c>
      <c r="D831" s="20">
        <f t="shared" si="84"/>
        <v>375.34756399999998</v>
      </c>
      <c r="E831" s="30">
        <f>_xll.ChannelArea($P$2:$P$68,$Q$2:$Q$68,D831)</f>
        <v>12.47158820833201</v>
      </c>
      <c r="F831" s="30">
        <f>_xll.WettedPerimeter($P$2:$P$68,$Q$2:$Q$68,D831)</f>
        <v>28.322216566698835</v>
      </c>
      <c r="G831" s="62">
        <f t="shared" si="85"/>
        <v>0.44034647425851764</v>
      </c>
      <c r="H831" s="62">
        <f t="shared" si="86"/>
        <v>0.57880154574326681</v>
      </c>
      <c r="I831" s="62">
        <f t="shared" si="87"/>
        <v>6.4545073080612205</v>
      </c>
      <c r="J831" s="62">
        <f t="shared" si="88"/>
        <v>6.067144480063984</v>
      </c>
      <c r="K831" s="62">
        <f t="shared" si="89"/>
        <v>2.3494105600002513</v>
      </c>
      <c r="L831">
        <f t="shared" si="90"/>
        <v>5.3689524537767284</v>
      </c>
    </row>
    <row r="832" spans="1:12" x14ac:dyDescent="0.25">
      <c r="A832" s="67" t="s">
        <v>888</v>
      </c>
      <c r="B832">
        <v>1.4160649999999999</v>
      </c>
      <c r="C832">
        <v>0</v>
      </c>
      <c r="D832" s="20">
        <f t="shared" si="84"/>
        <v>375.34756399999998</v>
      </c>
      <c r="E832" s="30">
        <f>_xll.ChannelArea($P$2:$P$68,$Q$2:$Q$68,D832)</f>
        <v>12.47158820833201</v>
      </c>
      <c r="F832" s="30">
        <f>_xll.WettedPerimeter($P$2:$P$68,$Q$2:$Q$68,D832)</f>
        <v>28.322216566698835</v>
      </c>
      <c r="G832" s="62">
        <f t="shared" si="85"/>
        <v>0.44034647425851764</v>
      </c>
      <c r="H832" s="62">
        <f t="shared" si="86"/>
        <v>0.57880154574326681</v>
      </c>
      <c r="I832" s="62">
        <f t="shared" si="87"/>
        <v>6.4545073080612205</v>
      </c>
      <c r="J832" s="62">
        <f t="shared" si="88"/>
        <v>6.067144480063984</v>
      </c>
      <c r="K832" s="62">
        <f t="shared" si="89"/>
        <v>2.3494105600002513</v>
      </c>
      <c r="L832">
        <f t="shared" si="90"/>
        <v>5.3689524537767284</v>
      </c>
    </row>
    <row r="833" spans="1:12" x14ac:dyDescent="0.25">
      <c r="A833" s="67" t="s">
        <v>889</v>
      </c>
      <c r="B833">
        <v>1.48769</v>
      </c>
      <c r="C833">
        <v>0</v>
      </c>
      <c r="D833" s="20">
        <f t="shared" si="84"/>
        <v>375.41918899999996</v>
      </c>
      <c r="E833" s="30">
        <f>_xll.ChannelArea($P$2:$P$68,$Q$2:$Q$68,D833)</f>
        <v>14.532086667966897</v>
      </c>
      <c r="F833" s="30">
        <f>_xll.WettedPerimeter($P$2:$P$68,$Q$2:$Q$68,D833)</f>
        <v>29.556536292095231</v>
      </c>
      <c r="G833" s="62">
        <f t="shared" si="85"/>
        <v>0.49167082787888922</v>
      </c>
      <c r="H833" s="62">
        <f t="shared" si="86"/>
        <v>0.62294488972382922</v>
      </c>
      <c r="I833" s="62">
        <f t="shared" si="87"/>
        <v>8.9935441671352088</v>
      </c>
      <c r="J833" s="62">
        <f t="shared" si="88"/>
        <v>8.9639365254740078</v>
      </c>
      <c r="K833" s="62">
        <f t="shared" si="89"/>
        <v>5.718650559996604</v>
      </c>
      <c r="L833">
        <f t="shared" si="90"/>
        <v>8.739903215187951</v>
      </c>
    </row>
    <row r="834" spans="1:12" x14ac:dyDescent="0.25">
      <c r="A834" s="67" t="s">
        <v>890</v>
      </c>
      <c r="B834">
        <v>1.43994</v>
      </c>
      <c r="C834">
        <v>0</v>
      </c>
      <c r="D834" s="20">
        <f t="shared" si="84"/>
        <v>375.37143899999995</v>
      </c>
      <c r="E834" s="30">
        <f>_xll.ChannelArea($P$2:$P$68,$Q$2:$Q$68,D834)</f>
        <v>13.148509617185464</v>
      </c>
      <c r="F834" s="30">
        <f>_xll.WettedPerimeter($P$2:$P$68,$Q$2:$Q$68,D834)</f>
        <v>28.754613188699423</v>
      </c>
      <c r="G834" s="62">
        <f t="shared" si="85"/>
        <v>0.45726609260571915</v>
      </c>
      <c r="H834" s="62">
        <f t="shared" si="86"/>
        <v>0.59353454246559056</v>
      </c>
      <c r="I834" s="62">
        <f t="shared" si="87"/>
        <v>7.3019198135358359</v>
      </c>
      <c r="J834" s="62">
        <f t="shared" si="88"/>
        <v>7.0578197275088854</v>
      </c>
      <c r="K834" s="62">
        <f t="shared" si="89"/>
        <v>3.4724905599978229</v>
      </c>
      <c r="L834">
        <f t="shared" si="90"/>
        <v>6.4926741750969086</v>
      </c>
    </row>
    <row r="835" spans="1:12" x14ac:dyDescent="0.25">
      <c r="A835" s="67" t="s">
        <v>891</v>
      </c>
      <c r="B835">
        <v>1.4638150000000001</v>
      </c>
      <c r="C835">
        <v>0</v>
      </c>
      <c r="D835" s="20">
        <f t="shared" ref="D835:D889" si="91">373.931499+B835</f>
        <v>375.39531399999998</v>
      </c>
      <c r="E835" s="30">
        <f>_xll.ChannelArea($P$2:$P$68,$Q$2:$Q$68,D835)</f>
        <v>13.835501302082211</v>
      </c>
      <c r="F835" s="30">
        <f>_xll.WettedPerimeter($P$2:$P$68,$Q$2:$Q$68,D835)</f>
        <v>29.187009810701035</v>
      </c>
      <c r="G835" s="62">
        <f t="shared" ref="G835:G889" si="92">E835/F835</f>
        <v>0.47402941897150441</v>
      </c>
      <c r="H835" s="62">
        <f t="shared" ref="H835:H889" si="93">G835^(2/3)</f>
        <v>0.60795326753221623</v>
      </c>
      <c r="I835" s="62">
        <f t="shared" ref="I835:I889" si="94" xml:space="preserve"> (57.518*H835)- 26.837</f>
        <v>8.1312560419180109</v>
      </c>
      <c r="J835" s="62">
        <f t="shared" ref="J835:J889" si="95">(39.413*LN(H835)) + 27.618</f>
        <v>8.0038343098738274</v>
      </c>
      <c r="K835" s="62">
        <f t="shared" ref="K835:K889" si="96">(47.04*D835)-17654</f>
        <v>4.5955705599990324</v>
      </c>
      <c r="L835">
        <f t="shared" ref="L835:L889" si="97">(17667*LN(D835)) - 104722</f>
        <v>7.6163244258787017</v>
      </c>
    </row>
    <row r="836" spans="1:12" x14ac:dyDescent="0.25">
      <c r="A836" s="67" t="s">
        <v>892</v>
      </c>
      <c r="B836">
        <v>1.4160649999999999</v>
      </c>
      <c r="C836">
        <v>0</v>
      </c>
      <c r="D836" s="20">
        <f t="shared" si="91"/>
        <v>375.34756399999998</v>
      </c>
      <c r="E836" s="30">
        <f>_xll.ChannelArea($P$2:$P$68,$Q$2:$Q$68,D836)</f>
        <v>12.47158820833201</v>
      </c>
      <c r="F836" s="30">
        <f>_xll.WettedPerimeter($P$2:$P$68,$Q$2:$Q$68,D836)</f>
        <v>28.322216566698835</v>
      </c>
      <c r="G836" s="62">
        <f t="shared" si="92"/>
        <v>0.44034647425851764</v>
      </c>
      <c r="H836" s="62">
        <f t="shared" si="93"/>
        <v>0.57880154574326681</v>
      </c>
      <c r="I836" s="62">
        <f t="shared" si="94"/>
        <v>6.4545073080612205</v>
      </c>
      <c r="J836" s="62">
        <f t="shared" si="95"/>
        <v>6.067144480063984</v>
      </c>
      <c r="K836" s="62">
        <f t="shared" si="96"/>
        <v>2.3494105600002513</v>
      </c>
      <c r="L836">
        <f t="shared" si="97"/>
        <v>5.3689524537767284</v>
      </c>
    </row>
    <row r="837" spans="1:12" x14ac:dyDescent="0.25">
      <c r="A837" s="67" t="s">
        <v>893</v>
      </c>
      <c r="B837">
        <v>1.48769</v>
      </c>
      <c r="C837">
        <v>0</v>
      </c>
      <c r="D837" s="20">
        <f t="shared" si="91"/>
        <v>375.41918899999996</v>
      </c>
      <c r="E837" s="30">
        <f>_xll.ChannelArea($P$2:$P$68,$Q$2:$Q$68,D837)</f>
        <v>14.532086667966897</v>
      </c>
      <c r="F837" s="30">
        <f>_xll.WettedPerimeter($P$2:$P$68,$Q$2:$Q$68,D837)</f>
        <v>29.556536292095231</v>
      </c>
      <c r="G837" s="62">
        <f t="shared" si="92"/>
        <v>0.49167082787888922</v>
      </c>
      <c r="H837" s="62">
        <f t="shared" si="93"/>
        <v>0.62294488972382922</v>
      </c>
      <c r="I837" s="62">
        <f t="shared" si="94"/>
        <v>8.9935441671352088</v>
      </c>
      <c r="J837" s="62">
        <f t="shared" si="95"/>
        <v>8.9639365254740078</v>
      </c>
      <c r="K837" s="62">
        <f t="shared" si="96"/>
        <v>5.718650559996604</v>
      </c>
      <c r="L837">
        <f t="shared" si="97"/>
        <v>8.739903215187951</v>
      </c>
    </row>
    <row r="838" spans="1:12" x14ac:dyDescent="0.25">
      <c r="A838" s="67" t="s">
        <v>894</v>
      </c>
      <c r="B838">
        <v>1.4638150000000001</v>
      </c>
      <c r="C838">
        <v>0</v>
      </c>
      <c r="D838" s="20">
        <f t="shared" si="91"/>
        <v>375.39531399999998</v>
      </c>
      <c r="E838" s="30">
        <f>_xll.ChannelArea($P$2:$P$68,$Q$2:$Q$68,D838)</f>
        <v>13.835501302082211</v>
      </c>
      <c r="F838" s="30">
        <f>_xll.WettedPerimeter($P$2:$P$68,$Q$2:$Q$68,D838)</f>
        <v>29.187009810701035</v>
      </c>
      <c r="G838" s="62">
        <f t="shared" si="92"/>
        <v>0.47402941897150441</v>
      </c>
      <c r="H838" s="62">
        <f t="shared" si="93"/>
        <v>0.60795326753221623</v>
      </c>
      <c r="I838" s="62">
        <f t="shared" si="94"/>
        <v>8.1312560419180109</v>
      </c>
      <c r="J838" s="62">
        <f t="shared" si="95"/>
        <v>8.0038343098738274</v>
      </c>
      <c r="K838" s="62">
        <f t="shared" si="96"/>
        <v>4.5955705599990324</v>
      </c>
      <c r="L838">
        <f t="shared" si="97"/>
        <v>7.6163244258787017</v>
      </c>
    </row>
    <row r="839" spans="1:12" x14ac:dyDescent="0.25">
      <c r="A839" s="67" t="s">
        <v>895</v>
      </c>
      <c r="B839">
        <v>1.4160649999999999</v>
      </c>
      <c r="C839">
        <v>0</v>
      </c>
      <c r="D839" s="20">
        <f t="shared" si="91"/>
        <v>375.34756399999998</v>
      </c>
      <c r="E839" s="30">
        <f>_xll.ChannelArea($P$2:$P$68,$Q$2:$Q$68,D839)</f>
        <v>12.47158820833201</v>
      </c>
      <c r="F839" s="30">
        <f>_xll.WettedPerimeter($P$2:$P$68,$Q$2:$Q$68,D839)</f>
        <v>28.322216566698835</v>
      </c>
      <c r="G839" s="62">
        <f t="shared" si="92"/>
        <v>0.44034647425851764</v>
      </c>
      <c r="H839" s="62">
        <f t="shared" si="93"/>
        <v>0.57880154574326681</v>
      </c>
      <c r="I839" s="62">
        <f t="shared" si="94"/>
        <v>6.4545073080612205</v>
      </c>
      <c r="J839" s="62">
        <f t="shared" si="95"/>
        <v>6.067144480063984</v>
      </c>
      <c r="K839" s="62">
        <f t="shared" si="96"/>
        <v>2.3494105600002513</v>
      </c>
      <c r="L839">
        <f t="shared" si="97"/>
        <v>5.3689524537767284</v>
      </c>
    </row>
    <row r="840" spans="1:12" x14ac:dyDescent="0.25">
      <c r="A840" s="67" t="s">
        <v>896</v>
      </c>
      <c r="B840">
        <v>1.3683149999999999</v>
      </c>
      <c r="C840">
        <v>0</v>
      </c>
      <c r="D840" s="20">
        <f t="shared" si="91"/>
        <v>375.29981399999997</v>
      </c>
      <c r="E840" s="30">
        <f>_xll.ChannelArea($P$2:$P$68,$Q$2:$Q$68,D840)</f>
        <v>11.147956218748488</v>
      </c>
      <c r="F840" s="30">
        <f>_xll.WettedPerimeter($P$2:$P$68,$Q$2:$Q$68,D840)</f>
        <v>27.457423322696634</v>
      </c>
      <c r="G840" s="62">
        <f t="shared" si="92"/>
        <v>0.40600882638297142</v>
      </c>
      <c r="H840" s="62">
        <f t="shared" si="93"/>
        <v>0.54830682275904385</v>
      </c>
      <c r="I840" s="62">
        <f t="shared" si="94"/>
        <v>4.7005118314546834</v>
      </c>
      <c r="J840" s="62">
        <f t="shared" si="95"/>
        <v>3.9339300617536139</v>
      </c>
      <c r="K840" s="62">
        <f t="shared" si="96"/>
        <v>0.10325055999783217</v>
      </c>
      <c r="L840">
        <f t="shared" si="97"/>
        <v>3.1212945630977629</v>
      </c>
    </row>
    <row r="841" spans="1:12" x14ac:dyDescent="0.25">
      <c r="A841" s="67" t="s">
        <v>897</v>
      </c>
      <c r="B841">
        <v>1.43994</v>
      </c>
      <c r="C841">
        <v>0</v>
      </c>
      <c r="D841" s="20">
        <f t="shared" si="91"/>
        <v>375.37143899999995</v>
      </c>
      <c r="E841" s="30">
        <f>_xll.ChannelArea($P$2:$P$68,$Q$2:$Q$68,D841)</f>
        <v>13.148509617185464</v>
      </c>
      <c r="F841" s="30">
        <f>_xll.WettedPerimeter($P$2:$P$68,$Q$2:$Q$68,D841)</f>
        <v>28.754613188699423</v>
      </c>
      <c r="G841" s="62">
        <f t="shared" si="92"/>
        <v>0.45726609260571915</v>
      </c>
      <c r="H841" s="62">
        <f t="shared" si="93"/>
        <v>0.59353454246559056</v>
      </c>
      <c r="I841" s="62">
        <f t="shared" si="94"/>
        <v>7.3019198135358359</v>
      </c>
      <c r="J841" s="62">
        <f t="shared" si="95"/>
        <v>7.0578197275088854</v>
      </c>
      <c r="K841" s="62">
        <f t="shared" si="96"/>
        <v>3.4724905599978229</v>
      </c>
      <c r="L841">
        <f t="shared" si="97"/>
        <v>6.4926741750969086</v>
      </c>
    </row>
    <row r="842" spans="1:12" x14ac:dyDescent="0.25">
      <c r="A842" s="67" t="s">
        <v>898</v>
      </c>
      <c r="B842">
        <v>1.43994</v>
      </c>
      <c r="C842">
        <v>0</v>
      </c>
      <c r="D842" s="20">
        <f t="shared" si="91"/>
        <v>375.37143899999995</v>
      </c>
      <c r="E842" s="30">
        <f>_xll.ChannelArea($P$2:$P$68,$Q$2:$Q$68,D842)</f>
        <v>13.148509617185464</v>
      </c>
      <c r="F842" s="30">
        <f>_xll.WettedPerimeter($P$2:$P$68,$Q$2:$Q$68,D842)</f>
        <v>28.754613188699423</v>
      </c>
      <c r="G842" s="62">
        <f t="shared" si="92"/>
        <v>0.45726609260571915</v>
      </c>
      <c r="H842" s="62">
        <f t="shared" si="93"/>
        <v>0.59353454246559056</v>
      </c>
      <c r="I842" s="62">
        <f t="shared" si="94"/>
        <v>7.3019198135358359</v>
      </c>
      <c r="J842" s="62">
        <f t="shared" si="95"/>
        <v>7.0578197275088854</v>
      </c>
      <c r="K842" s="62">
        <f t="shared" si="96"/>
        <v>3.4724905599978229</v>
      </c>
      <c r="L842">
        <f t="shared" si="97"/>
        <v>6.4926741750969086</v>
      </c>
    </row>
    <row r="843" spans="1:12" x14ac:dyDescent="0.25">
      <c r="A843" s="67" t="s">
        <v>899</v>
      </c>
      <c r="B843">
        <v>1.43994</v>
      </c>
      <c r="C843">
        <v>0</v>
      </c>
      <c r="D843" s="20">
        <f t="shared" si="91"/>
        <v>375.37143899999995</v>
      </c>
      <c r="E843" s="30">
        <f>_xll.ChannelArea($P$2:$P$68,$Q$2:$Q$68,D843)</f>
        <v>13.148509617185464</v>
      </c>
      <c r="F843" s="30">
        <f>_xll.WettedPerimeter($P$2:$P$68,$Q$2:$Q$68,D843)</f>
        <v>28.754613188699423</v>
      </c>
      <c r="G843" s="62">
        <f t="shared" si="92"/>
        <v>0.45726609260571915</v>
      </c>
      <c r="H843" s="62">
        <f t="shared" si="93"/>
        <v>0.59353454246559056</v>
      </c>
      <c r="I843" s="62">
        <f t="shared" si="94"/>
        <v>7.3019198135358359</v>
      </c>
      <c r="J843" s="62">
        <f t="shared" si="95"/>
        <v>7.0578197275088854</v>
      </c>
      <c r="K843" s="62">
        <f t="shared" si="96"/>
        <v>3.4724905599978229</v>
      </c>
      <c r="L843">
        <f t="shared" si="97"/>
        <v>6.4926741750969086</v>
      </c>
    </row>
    <row r="844" spans="1:12" x14ac:dyDescent="0.25">
      <c r="A844" s="67" t="s">
        <v>900</v>
      </c>
      <c r="B844">
        <v>1.43994</v>
      </c>
      <c r="C844">
        <v>0</v>
      </c>
      <c r="D844" s="20">
        <f t="shared" si="91"/>
        <v>375.37143899999995</v>
      </c>
      <c r="E844" s="30">
        <f>_xll.ChannelArea($P$2:$P$68,$Q$2:$Q$68,D844)</f>
        <v>13.148509617185464</v>
      </c>
      <c r="F844" s="30">
        <f>_xll.WettedPerimeter($P$2:$P$68,$Q$2:$Q$68,D844)</f>
        <v>28.754613188699423</v>
      </c>
      <c r="G844" s="62">
        <f t="shared" si="92"/>
        <v>0.45726609260571915</v>
      </c>
      <c r="H844" s="62">
        <f t="shared" si="93"/>
        <v>0.59353454246559056</v>
      </c>
      <c r="I844" s="62">
        <f t="shared" si="94"/>
        <v>7.3019198135358359</v>
      </c>
      <c r="J844" s="62">
        <f t="shared" si="95"/>
        <v>7.0578197275088854</v>
      </c>
      <c r="K844" s="62">
        <f t="shared" si="96"/>
        <v>3.4724905599978229</v>
      </c>
      <c r="L844">
        <f t="shared" si="97"/>
        <v>6.4926741750969086</v>
      </c>
    </row>
    <row r="845" spans="1:12" x14ac:dyDescent="0.25">
      <c r="A845" s="67" t="s">
        <v>901</v>
      </c>
      <c r="B845">
        <v>1.43994</v>
      </c>
      <c r="C845">
        <v>0</v>
      </c>
      <c r="D845" s="20">
        <f t="shared" si="91"/>
        <v>375.37143899999995</v>
      </c>
      <c r="E845" s="30">
        <f>_xll.ChannelArea($P$2:$P$68,$Q$2:$Q$68,D845)</f>
        <v>13.148509617185464</v>
      </c>
      <c r="F845" s="30">
        <f>_xll.WettedPerimeter($P$2:$P$68,$Q$2:$Q$68,D845)</f>
        <v>28.754613188699423</v>
      </c>
      <c r="G845" s="62">
        <f t="shared" si="92"/>
        <v>0.45726609260571915</v>
      </c>
      <c r="H845" s="62">
        <f t="shared" si="93"/>
        <v>0.59353454246559056</v>
      </c>
      <c r="I845" s="62">
        <f t="shared" si="94"/>
        <v>7.3019198135358359</v>
      </c>
      <c r="J845" s="62">
        <f t="shared" si="95"/>
        <v>7.0578197275088854</v>
      </c>
      <c r="K845" s="62">
        <f t="shared" si="96"/>
        <v>3.4724905599978229</v>
      </c>
      <c r="L845">
        <f t="shared" si="97"/>
        <v>6.4926741750969086</v>
      </c>
    </row>
    <row r="846" spans="1:12" x14ac:dyDescent="0.25">
      <c r="A846" s="67" t="s">
        <v>902</v>
      </c>
      <c r="B846">
        <v>1.43994</v>
      </c>
      <c r="C846">
        <v>0</v>
      </c>
      <c r="D846" s="20">
        <f t="shared" si="91"/>
        <v>375.37143899999995</v>
      </c>
      <c r="E846" s="30">
        <f>_xll.ChannelArea($P$2:$P$68,$Q$2:$Q$68,D846)</f>
        <v>13.148509617185464</v>
      </c>
      <c r="F846" s="30">
        <f>_xll.WettedPerimeter($P$2:$P$68,$Q$2:$Q$68,D846)</f>
        <v>28.754613188699423</v>
      </c>
      <c r="G846" s="62">
        <f t="shared" si="92"/>
        <v>0.45726609260571915</v>
      </c>
      <c r="H846" s="62">
        <f t="shared" si="93"/>
        <v>0.59353454246559056</v>
      </c>
      <c r="I846" s="62">
        <f t="shared" si="94"/>
        <v>7.3019198135358359</v>
      </c>
      <c r="J846" s="62">
        <f t="shared" si="95"/>
        <v>7.0578197275088854</v>
      </c>
      <c r="K846" s="62">
        <f t="shared" si="96"/>
        <v>3.4724905599978229</v>
      </c>
      <c r="L846">
        <f t="shared" si="97"/>
        <v>6.4926741750969086</v>
      </c>
    </row>
    <row r="847" spans="1:12" x14ac:dyDescent="0.25">
      <c r="A847" s="67" t="s">
        <v>903</v>
      </c>
      <c r="B847">
        <v>1.43994</v>
      </c>
      <c r="C847">
        <v>0</v>
      </c>
      <c r="D847" s="20">
        <f t="shared" si="91"/>
        <v>375.37143899999995</v>
      </c>
      <c r="E847" s="30">
        <f>_xll.ChannelArea($P$2:$P$68,$Q$2:$Q$68,D847)</f>
        <v>13.148509617185464</v>
      </c>
      <c r="F847" s="30">
        <f>_xll.WettedPerimeter($P$2:$P$68,$Q$2:$Q$68,D847)</f>
        <v>28.754613188699423</v>
      </c>
      <c r="G847" s="62">
        <f t="shared" si="92"/>
        <v>0.45726609260571915</v>
      </c>
      <c r="H847" s="62">
        <f t="shared" si="93"/>
        <v>0.59353454246559056</v>
      </c>
      <c r="I847" s="62">
        <f t="shared" si="94"/>
        <v>7.3019198135358359</v>
      </c>
      <c r="J847" s="62">
        <f t="shared" si="95"/>
        <v>7.0578197275088854</v>
      </c>
      <c r="K847" s="62">
        <f t="shared" si="96"/>
        <v>3.4724905599978229</v>
      </c>
      <c r="L847">
        <f t="shared" si="97"/>
        <v>6.4926741750969086</v>
      </c>
    </row>
    <row r="848" spans="1:12" x14ac:dyDescent="0.25">
      <c r="A848" s="67" t="s">
        <v>904</v>
      </c>
      <c r="B848">
        <v>1.43994</v>
      </c>
      <c r="C848">
        <v>0</v>
      </c>
      <c r="D848" s="20">
        <f t="shared" si="91"/>
        <v>375.37143899999995</v>
      </c>
      <c r="E848" s="30">
        <f>_xll.ChannelArea($P$2:$P$68,$Q$2:$Q$68,D848)</f>
        <v>13.148509617185464</v>
      </c>
      <c r="F848" s="30">
        <f>_xll.WettedPerimeter($P$2:$P$68,$Q$2:$Q$68,D848)</f>
        <v>28.754613188699423</v>
      </c>
      <c r="G848" s="62">
        <f t="shared" si="92"/>
        <v>0.45726609260571915</v>
      </c>
      <c r="H848" s="62">
        <f t="shared" si="93"/>
        <v>0.59353454246559056</v>
      </c>
      <c r="I848" s="62">
        <f t="shared" si="94"/>
        <v>7.3019198135358359</v>
      </c>
      <c r="J848" s="62">
        <f t="shared" si="95"/>
        <v>7.0578197275088854</v>
      </c>
      <c r="K848" s="62">
        <f t="shared" si="96"/>
        <v>3.4724905599978229</v>
      </c>
      <c r="L848">
        <f t="shared" si="97"/>
        <v>6.4926741750969086</v>
      </c>
    </row>
    <row r="849" spans="1:12" x14ac:dyDescent="0.25">
      <c r="A849" s="67" t="s">
        <v>905</v>
      </c>
      <c r="B849">
        <v>1.43994</v>
      </c>
      <c r="C849">
        <v>0</v>
      </c>
      <c r="D849" s="20">
        <f t="shared" si="91"/>
        <v>375.37143899999995</v>
      </c>
      <c r="E849" s="30">
        <f>_xll.ChannelArea($P$2:$P$68,$Q$2:$Q$68,D849)</f>
        <v>13.148509617185464</v>
      </c>
      <c r="F849" s="30">
        <f>_xll.WettedPerimeter($P$2:$P$68,$Q$2:$Q$68,D849)</f>
        <v>28.754613188699423</v>
      </c>
      <c r="G849" s="62">
        <f t="shared" si="92"/>
        <v>0.45726609260571915</v>
      </c>
      <c r="H849" s="62">
        <f t="shared" si="93"/>
        <v>0.59353454246559056</v>
      </c>
      <c r="I849" s="62">
        <f t="shared" si="94"/>
        <v>7.3019198135358359</v>
      </c>
      <c r="J849" s="62">
        <f t="shared" si="95"/>
        <v>7.0578197275088854</v>
      </c>
      <c r="K849" s="62">
        <f t="shared" si="96"/>
        <v>3.4724905599978229</v>
      </c>
      <c r="L849">
        <f t="shared" si="97"/>
        <v>6.4926741750969086</v>
      </c>
    </row>
    <row r="850" spans="1:12" x14ac:dyDescent="0.25">
      <c r="A850" s="67" t="s">
        <v>906</v>
      </c>
      <c r="B850">
        <v>1.43994</v>
      </c>
      <c r="C850">
        <v>0</v>
      </c>
      <c r="D850" s="20">
        <f t="shared" si="91"/>
        <v>375.37143899999995</v>
      </c>
      <c r="E850" s="30">
        <f>_xll.ChannelArea($P$2:$P$68,$Q$2:$Q$68,D850)</f>
        <v>13.148509617185464</v>
      </c>
      <c r="F850" s="30">
        <f>_xll.WettedPerimeter($P$2:$P$68,$Q$2:$Q$68,D850)</f>
        <v>28.754613188699423</v>
      </c>
      <c r="G850" s="62">
        <f t="shared" si="92"/>
        <v>0.45726609260571915</v>
      </c>
      <c r="H850" s="62">
        <f t="shared" si="93"/>
        <v>0.59353454246559056</v>
      </c>
      <c r="I850" s="62">
        <f t="shared" si="94"/>
        <v>7.3019198135358359</v>
      </c>
      <c r="J850" s="62">
        <f t="shared" si="95"/>
        <v>7.0578197275088854</v>
      </c>
      <c r="K850" s="62">
        <f t="shared" si="96"/>
        <v>3.4724905599978229</v>
      </c>
      <c r="L850">
        <f t="shared" si="97"/>
        <v>6.4926741750969086</v>
      </c>
    </row>
    <row r="851" spans="1:12" x14ac:dyDescent="0.25">
      <c r="A851" s="67" t="s">
        <v>907</v>
      </c>
      <c r="B851">
        <v>1.43994</v>
      </c>
      <c r="C851">
        <v>0</v>
      </c>
      <c r="D851" s="20">
        <f t="shared" si="91"/>
        <v>375.37143899999995</v>
      </c>
      <c r="E851" s="30">
        <f>_xll.ChannelArea($P$2:$P$68,$Q$2:$Q$68,D851)</f>
        <v>13.148509617185464</v>
      </c>
      <c r="F851" s="30">
        <f>_xll.WettedPerimeter($P$2:$P$68,$Q$2:$Q$68,D851)</f>
        <v>28.754613188699423</v>
      </c>
      <c r="G851" s="62">
        <f t="shared" si="92"/>
        <v>0.45726609260571915</v>
      </c>
      <c r="H851" s="62">
        <f t="shared" si="93"/>
        <v>0.59353454246559056</v>
      </c>
      <c r="I851" s="62">
        <f t="shared" si="94"/>
        <v>7.3019198135358359</v>
      </c>
      <c r="J851" s="62">
        <f t="shared" si="95"/>
        <v>7.0578197275088854</v>
      </c>
      <c r="K851" s="62">
        <f t="shared" si="96"/>
        <v>3.4724905599978229</v>
      </c>
      <c r="L851">
        <f t="shared" si="97"/>
        <v>6.4926741750969086</v>
      </c>
    </row>
    <row r="852" spans="1:12" x14ac:dyDescent="0.25">
      <c r="A852" s="67" t="s">
        <v>908</v>
      </c>
      <c r="B852">
        <v>1.43994</v>
      </c>
      <c r="C852">
        <v>0</v>
      </c>
      <c r="D852" s="20">
        <f t="shared" si="91"/>
        <v>375.37143899999995</v>
      </c>
      <c r="E852" s="30">
        <f>_xll.ChannelArea($P$2:$P$68,$Q$2:$Q$68,D852)</f>
        <v>13.148509617185464</v>
      </c>
      <c r="F852" s="30">
        <f>_xll.WettedPerimeter($P$2:$P$68,$Q$2:$Q$68,D852)</f>
        <v>28.754613188699423</v>
      </c>
      <c r="G852" s="62">
        <f t="shared" si="92"/>
        <v>0.45726609260571915</v>
      </c>
      <c r="H852" s="62">
        <f t="shared" si="93"/>
        <v>0.59353454246559056</v>
      </c>
      <c r="I852" s="62">
        <f t="shared" si="94"/>
        <v>7.3019198135358359</v>
      </c>
      <c r="J852" s="62">
        <f t="shared" si="95"/>
        <v>7.0578197275088854</v>
      </c>
      <c r="K852" s="62">
        <f t="shared" si="96"/>
        <v>3.4724905599978229</v>
      </c>
      <c r="L852">
        <f t="shared" si="97"/>
        <v>6.4926741750969086</v>
      </c>
    </row>
    <row r="853" spans="1:12" x14ac:dyDescent="0.25">
      <c r="A853" s="67" t="s">
        <v>909</v>
      </c>
      <c r="B853">
        <v>1.4160649999999999</v>
      </c>
      <c r="C853">
        <v>0</v>
      </c>
      <c r="D853" s="20">
        <f t="shared" si="91"/>
        <v>375.34756399999998</v>
      </c>
      <c r="E853" s="30">
        <f>_xll.ChannelArea($P$2:$P$68,$Q$2:$Q$68,D853)</f>
        <v>12.47158820833201</v>
      </c>
      <c r="F853" s="30">
        <f>_xll.WettedPerimeter($P$2:$P$68,$Q$2:$Q$68,D853)</f>
        <v>28.322216566698835</v>
      </c>
      <c r="G853" s="62">
        <f t="shared" si="92"/>
        <v>0.44034647425851764</v>
      </c>
      <c r="H853" s="62">
        <f t="shared" si="93"/>
        <v>0.57880154574326681</v>
      </c>
      <c r="I853" s="62">
        <f t="shared" si="94"/>
        <v>6.4545073080612205</v>
      </c>
      <c r="J853" s="62">
        <f t="shared" si="95"/>
        <v>6.067144480063984</v>
      </c>
      <c r="K853" s="62">
        <f t="shared" si="96"/>
        <v>2.3494105600002513</v>
      </c>
      <c r="L853">
        <f t="shared" si="97"/>
        <v>5.3689524537767284</v>
      </c>
    </row>
    <row r="854" spans="1:12" x14ac:dyDescent="0.25">
      <c r="A854" s="67" t="s">
        <v>910</v>
      </c>
      <c r="B854">
        <v>1.4160649999999999</v>
      </c>
      <c r="C854">
        <v>0</v>
      </c>
      <c r="D854" s="20">
        <f t="shared" si="91"/>
        <v>375.34756399999998</v>
      </c>
      <c r="E854" s="30">
        <f>_xll.ChannelArea($P$2:$P$68,$Q$2:$Q$68,D854)</f>
        <v>12.47158820833201</v>
      </c>
      <c r="F854" s="30">
        <f>_xll.WettedPerimeter($P$2:$P$68,$Q$2:$Q$68,D854)</f>
        <v>28.322216566698835</v>
      </c>
      <c r="G854" s="62">
        <f t="shared" si="92"/>
        <v>0.44034647425851764</v>
      </c>
      <c r="H854" s="62">
        <f t="shared" si="93"/>
        <v>0.57880154574326681</v>
      </c>
      <c r="I854" s="62">
        <f t="shared" si="94"/>
        <v>6.4545073080612205</v>
      </c>
      <c r="J854" s="62">
        <f t="shared" si="95"/>
        <v>6.067144480063984</v>
      </c>
      <c r="K854" s="62">
        <f t="shared" si="96"/>
        <v>2.3494105600002513</v>
      </c>
      <c r="L854">
        <f t="shared" si="97"/>
        <v>5.3689524537767284</v>
      </c>
    </row>
    <row r="855" spans="1:12" x14ac:dyDescent="0.25">
      <c r="A855" s="67" t="s">
        <v>911</v>
      </c>
      <c r="B855">
        <v>1.4638150000000001</v>
      </c>
      <c r="C855">
        <v>0</v>
      </c>
      <c r="D855" s="20">
        <f t="shared" si="91"/>
        <v>375.39531399999998</v>
      </c>
      <c r="E855" s="30">
        <f>_xll.ChannelArea($P$2:$P$68,$Q$2:$Q$68,D855)</f>
        <v>13.835501302082211</v>
      </c>
      <c r="F855" s="30">
        <f>_xll.WettedPerimeter($P$2:$P$68,$Q$2:$Q$68,D855)</f>
        <v>29.187009810701035</v>
      </c>
      <c r="G855" s="62">
        <f t="shared" si="92"/>
        <v>0.47402941897150441</v>
      </c>
      <c r="H855" s="62">
        <f t="shared" si="93"/>
        <v>0.60795326753221623</v>
      </c>
      <c r="I855" s="62">
        <f t="shared" si="94"/>
        <v>8.1312560419180109</v>
      </c>
      <c r="J855" s="62">
        <f t="shared" si="95"/>
        <v>8.0038343098738274</v>
      </c>
      <c r="K855" s="62">
        <f t="shared" si="96"/>
        <v>4.5955705599990324</v>
      </c>
      <c r="L855">
        <f t="shared" si="97"/>
        <v>7.6163244258787017</v>
      </c>
    </row>
    <row r="856" spans="1:12" x14ac:dyDescent="0.25">
      <c r="A856" s="67" t="s">
        <v>912</v>
      </c>
      <c r="B856">
        <v>1.48769</v>
      </c>
      <c r="C856">
        <v>0</v>
      </c>
      <c r="D856" s="20">
        <f t="shared" si="91"/>
        <v>375.41918899999996</v>
      </c>
      <c r="E856" s="30">
        <f>_xll.ChannelArea($P$2:$P$68,$Q$2:$Q$68,D856)</f>
        <v>14.532086667966897</v>
      </c>
      <c r="F856" s="30">
        <f>_xll.WettedPerimeter($P$2:$P$68,$Q$2:$Q$68,D856)</f>
        <v>29.556536292095231</v>
      </c>
      <c r="G856" s="62">
        <f t="shared" si="92"/>
        <v>0.49167082787888922</v>
      </c>
      <c r="H856" s="62">
        <f t="shared" si="93"/>
        <v>0.62294488972382922</v>
      </c>
      <c r="I856" s="62">
        <f t="shared" si="94"/>
        <v>8.9935441671352088</v>
      </c>
      <c r="J856" s="62">
        <f t="shared" si="95"/>
        <v>8.9639365254740078</v>
      </c>
      <c r="K856" s="62">
        <f t="shared" si="96"/>
        <v>5.718650559996604</v>
      </c>
      <c r="L856">
        <f t="shared" si="97"/>
        <v>8.739903215187951</v>
      </c>
    </row>
    <row r="857" spans="1:12" x14ac:dyDescent="0.25">
      <c r="A857" s="67" t="s">
        <v>913</v>
      </c>
      <c r="B857">
        <v>1.39219</v>
      </c>
      <c r="C857">
        <v>0</v>
      </c>
      <c r="D857" s="20">
        <f t="shared" si="91"/>
        <v>375.323689</v>
      </c>
      <c r="E857" s="30">
        <f>_xll.ChannelArea($P$2:$P$68,$Q$2:$Q$68,D857)</f>
        <v>11.804737075520201</v>
      </c>
      <c r="F857" s="30">
        <f>_xll.WettedPerimeter($P$2:$P$68,$Q$2:$Q$68,D857)</f>
        <v>27.88981994469825</v>
      </c>
      <c r="G857" s="62">
        <f t="shared" si="92"/>
        <v>0.42326329459736212</v>
      </c>
      <c r="H857" s="62">
        <f t="shared" si="93"/>
        <v>0.56373336380617478</v>
      </c>
      <c r="I857" s="62">
        <f t="shared" si="94"/>
        <v>5.5878156194035604</v>
      </c>
      <c r="J857" s="62">
        <f t="shared" si="95"/>
        <v>5.0274971392528442</v>
      </c>
      <c r="K857" s="62">
        <f t="shared" si="96"/>
        <v>1.2263305599990417</v>
      </c>
      <c r="L857">
        <f t="shared" si="97"/>
        <v>4.2451592527941102</v>
      </c>
    </row>
    <row r="858" spans="1:12" x14ac:dyDescent="0.25">
      <c r="A858" s="67" t="s">
        <v>914</v>
      </c>
      <c r="B858">
        <v>1.39219</v>
      </c>
      <c r="C858">
        <v>0</v>
      </c>
      <c r="D858" s="20">
        <f t="shared" si="91"/>
        <v>375.323689</v>
      </c>
      <c r="E858" s="30">
        <f>_xll.ChannelArea($P$2:$P$68,$Q$2:$Q$68,D858)</f>
        <v>11.804737075520201</v>
      </c>
      <c r="F858" s="30">
        <f>_xll.WettedPerimeter($P$2:$P$68,$Q$2:$Q$68,D858)</f>
        <v>27.88981994469825</v>
      </c>
      <c r="G858" s="62">
        <f t="shared" si="92"/>
        <v>0.42326329459736212</v>
      </c>
      <c r="H858" s="62">
        <f t="shared" si="93"/>
        <v>0.56373336380617478</v>
      </c>
      <c r="I858" s="62">
        <f t="shared" si="94"/>
        <v>5.5878156194035604</v>
      </c>
      <c r="J858" s="62">
        <f t="shared" si="95"/>
        <v>5.0274971392528442</v>
      </c>
      <c r="K858" s="62">
        <f t="shared" si="96"/>
        <v>1.2263305599990417</v>
      </c>
      <c r="L858">
        <f t="shared" si="97"/>
        <v>4.2451592527941102</v>
      </c>
    </row>
    <row r="859" spans="1:12" x14ac:dyDescent="0.25">
      <c r="A859" s="67" t="s">
        <v>915</v>
      </c>
      <c r="B859">
        <v>1.511565</v>
      </c>
      <c r="C859">
        <v>0</v>
      </c>
      <c r="D859" s="20">
        <f t="shared" si="91"/>
        <v>375.44306399999999</v>
      </c>
      <c r="E859" s="30">
        <f>_xll.ChannelArea($P$2:$P$68,$Q$2:$Q$68,D859)</f>
        <v>15.236526749999086</v>
      </c>
      <c r="F859" s="30">
        <f>_xll.WettedPerimeter($P$2:$P$68,$Q$2:$Q$68,D859)</f>
        <v>29.889691617767316</v>
      </c>
      <c r="G859" s="62">
        <f t="shared" si="92"/>
        <v>0.50975857980890127</v>
      </c>
      <c r="H859" s="62">
        <f t="shared" si="93"/>
        <v>0.63813078434473269</v>
      </c>
      <c r="I859" s="62">
        <f t="shared" si="94"/>
        <v>9.8670064539403377</v>
      </c>
      <c r="J859" s="62">
        <f t="shared" si="95"/>
        <v>9.9132064386053287</v>
      </c>
      <c r="K859" s="62">
        <f t="shared" si="96"/>
        <v>6.8417305599978135</v>
      </c>
      <c r="L859">
        <f t="shared" si="97"/>
        <v>9.8634105521487072</v>
      </c>
    </row>
    <row r="860" spans="1:12" x14ac:dyDescent="0.25">
      <c r="A860" s="67" t="s">
        <v>916</v>
      </c>
      <c r="B860">
        <v>1.48769</v>
      </c>
      <c r="C860">
        <v>0</v>
      </c>
      <c r="D860" s="20">
        <f t="shared" si="91"/>
        <v>375.41918899999996</v>
      </c>
      <c r="E860" s="30">
        <f>_xll.ChannelArea($P$2:$P$68,$Q$2:$Q$68,D860)</f>
        <v>14.532086667966897</v>
      </c>
      <c r="F860" s="30">
        <f>_xll.WettedPerimeter($P$2:$P$68,$Q$2:$Q$68,D860)</f>
        <v>29.556536292095231</v>
      </c>
      <c r="G860" s="62">
        <f t="shared" si="92"/>
        <v>0.49167082787888922</v>
      </c>
      <c r="H860" s="62">
        <f t="shared" si="93"/>
        <v>0.62294488972382922</v>
      </c>
      <c r="I860" s="62">
        <f t="shared" si="94"/>
        <v>8.9935441671352088</v>
      </c>
      <c r="J860" s="62">
        <f t="shared" si="95"/>
        <v>8.9639365254740078</v>
      </c>
      <c r="K860" s="62">
        <f t="shared" si="96"/>
        <v>5.718650559996604</v>
      </c>
      <c r="L860">
        <f t="shared" si="97"/>
        <v>8.739903215187951</v>
      </c>
    </row>
    <row r="861" spans="1:12" x14ac:dyDescent="0.25">
      <c r="A861" s="67" t="s">
        <v>917</v>
      </c>
      <c r="B861">
        <v>1.511565</v>
      </c>
      <c r="C861">
        <v>0</v>
      </c>
      <c r="D861" s="20">
        <f t="shared" si="91"/>
        <v>375.44306399999999</v>
      </c>
      <c r="E861" s="30">
        <f>_xll.ChannelArea($P$2:$P$68,$Q$2:$Q$68,D861)</f>
        <v>15.236526749999086</v>
      </c>
      <c r="F861" s="30">
        <f>_xll.WettedPerimeter($P$2:$P$68,$Q$2:$Q$68,D861)</f>
        <v>29.889691617767316</v>
      </c>
      <c r="G861" s="62">
        <f t="shared" si="92"/>
        <v>0.50975857980890127</v>
      </c>
      <c r="H861" s="62">
        <f t="shared" si="93"/>
        <v>0.63813078434473269</v>
      </c>
      <c r="I861" s="62">
        <f t="shared" si="94"/>
        <v>9.8670064539403377</v>
      </c>
      <c r="J861" s="62">
        <f t="shared" si="95"/>
        <v>9.9132064386053287</v>
      </c>
      <c r="K861" s="62">
        <f t="shared" si="96"/>
        <v>6.8417305599978135</v>
      </c>
      <c r="L861">
        <f t="shared" si="97"/>
        <v>9.8634105521487072</v>
      </c>
    </row>
    <row r="862" spans="1:12" x14ac:dyDescent="0.25">
      <c r="A862" s="67" t="s">
        <v>918</v>
      </c>
      <c r="B862">
        <v>1.511565</v>
      </c>
      <c r="C862">
        <v>0</v>
      </c>
      <c r="D862" s="20">
        <f t="shared" si="91"/>
        <v>375.44306399999999</v>
      </c>
      <c r="E862" s="30">
        <f>_xll.ChannelArea($P$2:$P$68,$Q$2:$Q$68,D862)</f>
        <v>15.236526749999086</v>
      </c>
      <c r="F862" s="30">
        <f>_xll.WettedPerimeter($P$2:$P$68,$Q$2:$Q$68,D862)</f>
        <v>29.889691617767316</v>
      </c>
      <c r="G862" s="62">
        <f t="shared" si="92"/>
        <v>0.50975857980890127</v>
      </c>
      <c r="H862" s="62">
        <f t="shared" si="93"/>
        <v>0.63813078434473269</v>
      </c>
      <c r="I862" s="62">
        <f t="shared" si="94"/>
        <v>9.8670064539403377</v>
      </c>
      <c r="J862" s="62">
        <f t="shared" si="95"/>
        <v>9.9132064386053287</v>
      </c>
      <c r="K862" s="62">
        <f t="shared" si="96"/>
        <v>6.8417305599978135</v>
      </c>
      <c r="L862">
        <f t="shared" si="97"/>
        <v>9.8634105521487072</v>
      </c>
    </row>
    <row r="863" spans="1:12" x14ac:dyDescent="0.25">
      <c r="A863" s="67" t="s">
        <v>919</v>
      </c>
      <c r="B863">
        <v>1.48769</v>
      </c>
      <c r="C863">
        <v>0</v>
      </c>
      <c r="D863" s="20">
        <f t="shared" si="91"/>
        <v>375.41918899999996</v>
      </c>
      <c r="E863" s="30">
        <f>_xll.ChannelArea($P$2:$P$68,$Q$2:$Q$68,D863)</f>
        <v>14.532086667966897</v>
      </c>
      <c r="F863" s="30">
        <f>_xll.WettedPerimeter($P$2:$P$68,$Q$2:$Q$68,D863)</f>
        <v>29.556536292095231</v>
      </c>
      <c r="G863" s="62">
        <f t="shared" si="92"/>
        <v>0.49167082787888922</v>
      </c>
      <c r="H863" s="62">
        <f t="shared" si="93"/>
        <v>0.62294488972382922</v>
      </c>
      <c r="I863" s="62">
        <f t="shared" si="94"/>
        <v>8.9935441671352088</v>
      </c>
      <c r="J863" s="62">
        <f t="shared" si="95"/>
        <v>8.9639365254740078</v>
      </c>
      <c r="K863" s="62">
        <f t="shared" si="96"/>
        <v>5.718650559996604</v>
      </c>
      <c r="L863">
        <f t="shared" si="97"/>
        <v>8.739903215187951</v>
      </c>
    </row>
    <row r="864" spans="1:12" x14ac:dyDescent="0.25">
      <c r="A864" s="67" t="s">
        <v>920</v>
      </c>
      <c r="B864">
        <v>1.4638150000000001</v>
      </c>
      <c r="C864">
        <v>0</v>
      </c>
      <c r="D864" s="20">
        <f t="shared" si="91"/>
        <v>375.39531399999998</v>
      </c>
      <c r="E864" s="30">
        <f>_xll.ChannelArea($P$2:$P$68,$Q$2:$Q$68,D864)</f>
        <v>13.835501302082211</v>
      </c>
      <c r="F864" s="30">
        <f>_xll.WettedPerimeter($P$2:$P$68,$Q$2:$Q$68,D864)</f>
        <v>29.187009810701035</v>
      </c>
      <c r="G864" s="62">
        <f t="shared" si="92"/>
        <v>0.47402941897150441</v>
      </c>
      <c r="H864" s="62">
        <f t="shared" si="93"/>
        <v>0.60795326753221623</v>
      </c>
      <c r="I864" s="62">
        <f t="shared" si="94"/>
        <v>8.1312560419180109</v>
      </c>
      <c r="J864" s="62">
        <f t="shared" si="95"/>
        <v>8.0038343098738274</v>
      </c>
      <c r="K864" s="62">
        <f t="shared" si="96"/>
        <v>4.5955705599990324</v>
      </c>
      <c r="L864">
        <f t="shared" si="97"/>
        <v>7.6163244258787017</v>
      </c>
    </row>
    <row r="865" spans="1:12" x14ac:dyDescent="0.25">
      <c r="A865" s="67" t="s">
        <v>921</v>
      </c>
      <c r="B865">
        <v>1.48769</v>
      </c>
      <c r="C865">
        <v>0</v>
      </c>
      <c r="D865" s="20">
        <f t="shared" si="91"/>
        <v>375.41918899999996</v>
      </c>
      <c r="E865" s="30">
        <f>_xll.ChannelArea($P$2:$P$68,$Q$2:$Q$68,D865)</f>
        <v>14.532086667966897</v>
      </c>
      <c r="F865" s="30">
        <f>_xll.WettedPerimeter($P$2:$P$68,$Q$2:$Q$68,D865)</f>
        <v>29.556536292095231</v>
      </c>
      <c r="G865" s="62">
        <f t="shared" si="92"/>
        <v>0.49167082787888922</v>
      </c>
      <c r="H865" s="62">
        <f t="shared" si="93"/>
        <v>0.62294488972382922</v>
      </c>
      <c r="I865" s="62">
        <f t="shared" si="94"/>
        <v>8.9935441671352088</v>
      </c>
      <c r="J865" s="62">
        <f t="shared" si="95"/>
        <v>8.9639365254740078</v>
      </c>
      <c r="K865" s="62">
        <f t="shared" si="96"/>
        <v>5.718650559996604</v>
      </c>
      <c r="L865">
        <f t="shared" si="97"/>
        <v>8.739903215187951</v>
      </c>
    </row>
    <row r="866" spans="1:12" x14ac:dyDescent="0.25">
      <c r="A866" s="67" t="s">
        <v>922</v>
      </c>
      <c r="B866">
        <v>1.43994</v>
      </c>
      <c r="C866">
        <v>0</v>
      </c>
      <c r="D866" s="20">
        <f t="shared" si="91"/>
        <v>375.37143899999995</v>
      </c>
      <c r="E866" s="30">
        <f>_xll.ChannelArea($P$2:$P$68,$Q$2:$Q$68,D866)</f>
        <v>13.148509617185464</v>
      </c>
      <c r="F866" s="30">
        <f>_xll.WettedPerimeter($P$2:$P$68,$Q$2:$Q$68,D866)</f>
        <v>28.754613188699423</v>
      </c>
      <c r="G866" s="62">
        <f t="shared" si="92"/>
        <v>0.45726609260571915</v>
      </c>
      <c r="H866" s="62">
        <f t="shared" si="93"/>
        <v>0.59353454246559056</v>
      </c>
      <c r="I866" s="62">
        <f t="shared" si="94"/>
        <v>7.3019198135358359</v>
      </c>
      <c r="J866" s="62">
        <f t="shared" si="95"/>
        <v>7.0578197275088854</v>
      </c>
      <c r="K866" s="62">
        <f t="shared" si="96"/>
        <v>3.4724905599978229</v>
      </c>
      <c r="L866">
        <f t="shared" si="97"/>
        <v>6.4926741750969086</v>
      </c>
    </row>
    <row r="867" spans="1:12" x14ac:dyDescent="0.25">
      <c r="A867" s="67" t="s">
        <v>923</v>
      </c>
      <c r="B867">
        <v>1.4638150000000001</v>
      </c>
      <c r="C867">
        <v>0</v>
      </c>
      <c r="D867" s="20">
        <f t="shared" si="91"/>
        <v>375.39531399999998</v>
      </c>
      <c r="E867" s="30">
        <f>_xll.ChannelArea($P$2:$P$68,$Q$2:$Q$68,D867)</f>
        <v>13.835501302082211</v>
      </c>
      <c r="F867" s="30">
        <f>_xll.WettedPerimeter($P$2:$P$68,$Q$2:$Q$68,D867)</f>
        <v>29.187009810701035</v>
      </c>
      <c r="G867" s="62">
        <f t="shared" si="92"/>
        <v>0.47402941897150441</v>
      </c>
      <c r="H867" s="62">
        <f t="shared" si="93"/>
        <v>0.60795326753221623</v>
      </c>
      <c r="I867" s="62">
        <f t="shared" si="94"/>
        <v>8.1312560419180109</v>
      </c>
      <c r="J867" s="62">
        <f t="shared" si="95"/>
        <v>8.0038343098738274</v>
      </c>
      <c r="K867" s="62">
        <f t="shared" si="96"/>
        <v>4.5955705599990324</v>
      </c>
      <c r="L867">
        <f t="shared" si="97"/>
        <v>7.6163244258787017</v>
      </c>
    </row>
    <row r="868" spans="1:12" x14ac:dyDescent="0.25">
      <c r="A868" s="67" t="s">
        <v>924</v>
      </c>
      <c r="B868">
        <v>1.4638150000000001</v>
      </c>
      <c r="C868">
        <v>0</v>
      </c>
      <c r="D868" s="20">
        <f t="shared" si="91"/>
        <v>375.39531399999998</v>
      </c>
      <c r="E868" s="30">
        <f>_xll.ChannelArea($P$2:$P$68,$Q$2:$Q$68,D868)</f>
        <v>13.835501302082211</v>
      </c>
      <c r="F868" s="30">
        <f>_xll.WettedPerimeter($P$2:$P$68,$Q$2:$Q$68,D868)</f>
        <v>29.187009810701035</v>
      </c>
      <c r="G868" s="62">
        <f t="shared" si="92"/>
        <v>0.47402941897150441</v>
      </c>
      <c r="H868" s="62">
        <f t="shared" si="93"/>
        <v>0.60795326753221623</v>
      </c>
      <c r="I868" s="62">
        <f t="shared" si="94"/>
        <v>8.1312560419180109</v>
      </c>
      <c r="J868" s="62">
        <f t="shared" si="95"/>
        <v>8.0038343098738274</v>
      </c>
      <c r="K868" s="62">
        <f t="shared" si="96"/>
        <v>4.5955705599990324</v>
      </c>
      <c r="L868">
        <f t="shared" si="97"/>
        <v>7.6163244258787017</v>
      </c>
    </row>
    <row r="869" spans="1:12" x14ac:dyDescent="0.25">
      <c r="A869" s="67" t="s">
        <v>925</v>
      </c>
      <c r="B869">
        <v>1.4160649999999999</v>
      </c>
      <c r="C869">
        <v>0</v>
      </c>
      <c r="D869" s="20">
        <f t="shared" si="91"/>
        <v>375.34756399999998</v>
      </c>
      <c r="E869" s="30">
        <f>_xll.ChannelArea($P$2:$P$68,$Q$2:$Q$68,D869)</f>
        <v>12.47158820833201</v>
      </c>
      <c r="F869" s="30">
        <f>_xll.WettedPerimeter($P$2:$P$68,$Q$2:$Q$68,D869)</f>
        <v>28.322216566698835</v>
      </c>
      <c r="G869" s="62">
        <f t="shared" si="92"/>
        <v>0.44034647425851764</v>
      </c>
      <c r="H869" s="62">
        <f t="shared" si="93"/>
        <v>0.57880154574326681</v>
      </c>
      <c r="I869" s="62">
        <f t="shared" si="94"/>
        <v>6.4545073080612205</v>
      </c>
      <c r="J869" s="62">
        <f t="shared" si="95"/>
        <v>6.067144480063984</v>
      </c>
      <c r="K869" s="62">
        <f t="shared" si="96"/>
        <v>2.3494105600002513</v>
      </c>
      <c r="L869">
        <f t="shared" si="97"/>
        <v>5.3689524537767284</v>
      </c>
    </row>
    <row r="870" spans="1:12" x14ac:dyDescent="0.25">
      <c r="A870" s="67" t="s">
        <v>926</v>
      </c>
      <c r="B870">
        <v>1.4638150000000001</v>
      </c>
      <c r="C870">
        <v>0</v>
      </c>
      <c r="D870" s="20">
        <f t="shared" si="91"/>
        <v>375.39531399999998</v>
      </c>
      <c r="E870" s="30">
        <f>_xll.ChannelArea($P$2:$P$68,$Q$2:$Q$68,D870)</f>
        <v>13.835501302082211</v>
      </c>
      <c r="F870" s="30">
        <f>_xll.WettedPerimeter($P$2:$P$68,$Q$2:$Q$68,D870)</f>
        <v>29.187009810701035</v>
      </c>
      <c r="G870" s="62">
        <f t="shared" si="92"/>
        <v>0.47402941897150441</v>
      </c>
      <c r="H870" s="62">
        <f t="shared" si="93"/>
        <v>0.60795326753221623</v>
      </c>
      <c r="I870" s="62">
        <f t="shared" si="94"/>
        <v>8.1312560419180109</v>
      </c>
      <c r="J870" s="62">
        <f t="shared" si="95"/>
        <v>8.0038343098738274</v>
      </c>
      <c r="K870" s="62">
        <f t="shared" si="96"/>
        <v>4.5955705599990324</v>
      </c>
      <c r="L870">
        <f t="shared" si="97"/>
        <v>7.6163244258787017</v>
      </c>
    </row>
    <row r="871" spans="1:12" x14ac:dyDescent="0.25">
      <c r="A871" s="67" t="s">
        <v>927</v>
      </c>
      <c r="B871">
        <v>1.43994</v>
      </c>
      <c r="C871">
        <v>0</v>
      </c>
      <c r="D871" s="20">
        <f t="shared" si="91"/>
        <v>375.37143899999995</v>
      </c>
      <c r="E871" s="30">
        <f>_xll.ChannelArea($P$2:$P$68,$Q$2:$Q$68,D871)</f>
        <v>13.148509617185464</v>
      </c>
      <c r="F871" s="30">
        <f>_xll.WettedPerimeter($P$2:$P$68,$Q$2:$Q$68,D871)</f>
        <v>28.754613188699423</v>
      </c>
      <c r="G871" s="62">
        <f t="shared" si="92"/>
        <v>0.45726609260571915</v>
      </c>
      <c r="H871" s="62">
        <f t="shared" si="93"/>
        <v>0.59353454246559056</v>
      </c>
      <c r="I871" s="62">
        <f t="shared" si="94"/>
        <v>7.3019198135358359</v>
      </c>
      <c r="J871" s="62">
        <f t="shared" si="95"/>
        <v>7.0578197275088854</v>
      </c>
      <c r="K871" s="62">
        <f t="shared" si="96"/>
        <v>3.4724905599978229</v>
      </c>
      <c r="L871">
        <f t="shared" si="97"/>
        <v>6.4926741750969086</v>
      </c>
    </row>
    <row r="872" spans="1:12" x14ac:dyDescent="0.25">
      <c r="A872" s="67" t="s">
        <v>928</v>
      </c>
      <c r="B872">
        <v>1.43994</v>
      </c>
      <c r="C872">
        <v>0</v>
      </c>
      <c r="D872" s="20">
        <f t="shared" si="91"/>
        <v>375.37143899999995</v>
      </c>
      <c r="E872" s="30">
        <f>_xll.ChannelArea($P$2:$P$68,$Q$2:$Q$68,D872)</f>
        <v>13.148509617185464</v>
      </c>
      <c r="F872" s="30">
        <f>_xll.WettedPerimeter($P$2:$P$68,$Q$2:$Q$68,D872)</f>
        <v>28.754613188699423</v>
      </c>
      <c r="G872" s="62">
        <f t="shared" si="92"/>
        <v>0.45726609260571915</v>
      </c>
      <c r="H872" s="62">
        <f t="shared" si="93"/>
        <v>0.59353454246559056</v>
      </c>
      <c r="I872" s="62">
        <f t="shared" si="94"/>
        <v>7.3019198135358359</v>
      </c>
      <c r="J872" s="62">
        <f t="shared" si="95"/>
        <v>7.0578197275088854</v>
      </c>
      <c r="K872" s="62">
        <f t="shared" si="96"/>
        <v>3.4724905599978229</v>
      </c>
      <c r="L872">
        <f t="shared" si="97"/>
        <v>6.4926741750969086</v>
      </c>
    </row>
    <row r="873" spans="1:12" x14ac:dyDescent="0.25">
      <c r="A873" s="67" t="s">
        <v>929</v>
      </c>
      <c r="B873">
        <v>1.4160649999999999</v>
      </c>
      <c r="C873">
        <v>0</v>
      </c>
      <c r="D873" s="20">
        <f t="shared" si="91"/>
        <v>375.34756399999998</v>
      </c>
      <c r="E873" s="30">
        <f>_xll.ChannelArea($P$2:$P$68,$Q$2:$Q$68,D873)</f>
        <v>12.47158820833201</v>
      </c>
      <c r="F873" s="30">
        <f>_xll.WettedPerimeter($P$2:$P$68,$Q$2:$Q$68,D873)</f>
        <v>28.322216566698835</v>
      </c>
      <c r="G873" s="62">
        <f t="shared" si="92"/>
        <v>0.44034647425851764</v>
      </c>
      <c r="H873" s="62">
        <f t="shared" si="93"/>
        <v>0.57880154574326681</v>
      </c>
      <c r="I873" s="62">
        <f t="shared" si="94"/>
        <v>6.4545073080612205</v>
      </c>
      <c r="J873" s="62">
        <f t="shared" si="95"/>
        <v>6.067144480063984</v>
      </c>
      <c r="K873" s="62">
        <f t="shared" si="96"/>
        <v>2.3494105600002513</v>
      </c>
      <c r="L873">
        <f t="shared" si="97"/>
        <v>5.3689524537767284</v>
      </c>
    </row>
    <row r="874" spans="1:12" x14ac:dyDescent="0.25">
      <c r="A874" s="67" t="s">
        <v>930</v>
      </c>
      <c r="B874">
        <v>1.4638150000000001</v>
      </c>
      <c r="C874">
        <v>0</v>
      </c>
      <c r="D874" s="20">
        <f t="shared" si="91"/>
        <v>375.39531399999998</v>
      </c>
      <c r="E874" s="30">
        <f>_xll.ChannelArea($P$2:$P$68,$Q$2:$Q$68,D874)</f>
        <v>13.835501302082211</v>
      </c>
      <c r="F874" s="30">
        <f>_xll.WettedPerimeter($P$2:$P$68,$Q$2:$Q$68,D874)</f>
        <v>29.187009810701035</v>
      </c>
      <c r="G874" s="62">
        <f t="shared" si="92"/>
        <v>0.47402941897150441</v>
      </c>
      <c r="H874" s="62">
        <f t="shared" si="93"/>
        <v>0.60795326753221623</v>
      </c>
      <c r="I874" s="62">
        <f t="shared" si="94"/>
        <v>8.1312560419180109</v>
      </c>
      <c r="J874" s="62">
        <f t="shared" si="95"/>
        <v>8.0038343098738274</v>
      </c>
      <c r="K874" s="62">
        <f t="shared" si="96"/>
        <v>4.5955705599990324</v>
      </c>
      <c r="L874">
        <f t="shared" si="97"/>
        <v>7.6163244258787017</v>
      </c>
    </row>
    <row r="875" spans="1:12" x14ac:dyDescent="0.25">
      <c r="A875" s="67" t="s">
        <v>931</v>
      </c>
      <c r="B875">
        <v>1.4160649999999999</v>
      </c>
      <c r="C875">
        <v>0</v>
      </c>
      <c r="D875" s="20">
        <f t="shared" si="91"/>
        <v>375.34756399999998</v>
      </c>
      <c r="E875" s="30">
        <f>_xll.ChannelArea($P$2:$P$68,$Q$2:$Q$68,D875)</f>
        <v>12.47158820833201</v>
      </c>
      <c r="F875" s="30">
        <f>_xll.WettedPerimeter($P$2:$P$68,$Q$2:$Q$68,D875)</f>
        <v>28.322216566698835</v>
      </c>
      <c r="G875" s="62">
        <f t="shared" si="92"/>
        <v>0.44034647425851764</v>
      </c>
      <c r="H875" s="62">
        <f t="shared" si="93"/>
        <v>0.57880154574326681</v>
      </c>
      <c r="I875" s="62">
        <f t="shared" si="94"/>
        <v>6.4545073080612205</v>
      </c>
      <c r="J875" s="62">
        <f t="shared" si="95"/>
        <v>6.067144480063984</v>
      </c>
      <c r="K875" s="62">
        <f t="shared" si="96"/>
        <v>2.3494105600002513</v>
      </c>
      <c r="L875">
        <f t="shared" si="97"/>
        <v>5.3689524537767284</v>
      </c>
    </row>
    <row r="876" spans="1:12" x14ac:dyDescent="0.25">
      <c r="A876" s="67" t="s">
        <v>932</v>
      </c>
      <c r="B876">
        <v>1.43994</v>
      </c>
      <c r="C876">
        <v>0</v>
      </c>
      <c r="D876" s="20">
        <f t="shared" si="91"/>
        <v>375.37143899999995</v>
      </c>
      <c r="E876" s="30">
        <f>_xll.ChannelArea($P$2:$P$68,$Q$2:$Q$68,D876)</f>
        <v>13.148509617185464</v>
      </c>
      <c r="F876" s="30">
        <f>_xll.WettedPerimeter($P$2:$P$68,$Q$2:$Q$68,D876)</f>
        <v>28.754613188699423</v>
      </c>
      <c r="G876" s="62">
        <f t="shared" si="92"/>
        <v>0.45726609260571915</v>
      </c>
      <c r="H876" s="62">
        <f t="shared" si="93"/>
        <v>0.59353454246559056</v>
      </c>
      <c r="I876" s="62">
        <f t="shared" si="94"/>
        <v>7.3019198135358359</v>
      </c>
      <c r="J876" s="62">
        <f t="shared" si="95"/>
        <v>7.0578197275088854</v>
      </c>
      <c r="K876" s="62">
        <f t="shared" si="96"/>
        <v>3.4724905599978229</v>
      </c>
      <c r="L876">
        <f t="shared" si="97"/>
        <v>6.4926741750969086</v>
      </c>
    </row>
    <row r="877" spans="1:12" x14ac:dyDescent="0.25">
      <c r="A877" s="67" t="s">
        <v>933</v>
      </c>
      <c r="B877">
        <v>1.4638150000000001</v>
      </c>
      <c r="C877">
        <v>0</v>
      </c>
      <c r="D877" s="20">
        <f t="shared" si="91"/>
        <v>375.39531399999998</v>
      </c>
      <c r="E877" s="30">
        <f>_xll.ChannelArea($P$2:$P$68,$Q$2:$Q$68,D877)</f>
        <v>13.835501302082211</v>
      </c>
      <c r="F877" s="30">
        <f>_xll.WettedPerimeter($P$2:$P$68,$Q$2:$Q$68,D877)</f>
        <v>29.187009810701035</v>
      </c>
      <c r="G877" s="62">
        <f t="shared" si="92"/>
        <v>0.47402941897150441</v>
      </c>
      <c r="H877" s="62">
        <f t="shared" si="93"/>
        <v>0.60795326753221623</v>
      </c>
      <c r="I877" s="62">
        <f t="shared" si="94"/>
        <v>8.1312560419180109</v>
      </c>
      <c r="J877" s="62">
        <f t="shared" si="95"/>
        <v>8.0038343098738274</v>
      </c>
      <c r="K877" s="62">
        <f t="shared" si="96"/>
        <v>4.5955705599990324</v>
      </c>
      <c r="L877">
        <f t="shared" si="97"/>
        <v>7.6163244258787017</v>
      </c>
    </row>
    <row r="878" spans="1:12" x14ac:dyDescent="0.25">
      <c r="A878" s="67" t="s">
        <v>934</v>
      </c>
      <c r="B878">
        <v>1.43994</v>
      </c>
      <c r="C878">
        <v>0</v>
      </c>
      <c r="D878" s="20">
        <f t="shared" si="91"/>
        <v>375.37143899999995</v>
      </c>
      <c r="E878" s="30">
        <f>_xll.ChannelArea($P$2:$P$68,$Q$2:$Q$68,D878)</f>
        <v>13.148509617185464</v>
      </c>
      <c r="F878" s="30">
        <f>_xll.WettedPerimeter($P$2:$P$68,$Q$2:$Q$68,D878)</f>
        <v>28.754613188699423</v>
      </c>
      <c r="G878" s="62">
        <f t="shared" si="92"/>
        <v>0.45726609260571915</v>
      </c>
      <c r="H878" s="62">
        <f t="shared" si="93"/>
        <v>0.59353454246559056</v>
      </c>
      <c r="I878" s="62">
        <f t="shared" si="94"/>
        <v>7.3019198135358359</v>
      </c>
      <c r="J878" s="62">
        <f t="shared" si="95"/>
        <v>7.0578197275088854</v>
      </c>
      <c r="K878" s="62">
        <f t="shared" si="96"/>
        <v>3.4724905599978229</v>
      </c>
      <c r="L878">
        <f t="shared" si="97"/>
        <v>6.4926741750969086</v>
      </c>
    </row>
    <row r="879" spans="1:12" x14ac:dyDescent="0.25">
      <c r="A879" s="67" t="s">
        <v>935</v>
      </c>
      <c r="B879">
        <v>1.4160649999999999</v>
      </c>
      <c r="C879">
        <v>0</v>
      </c>
      <c r="D879" s="20">
        <f t="shared" si="91"/>
        <v>375.34756399999998</v>
      </c>
      <c r="E879" s="30">
        <f>_xll.ChannelArea($P$2:$P$68,$Q$2:$Q$68,D879)</f>
        <v>12.47158820833201</v>
      </c>
      <c r="F879" s="30">
        <f>_xll.WettedPerimeter($P$2:$P$68,$Q$2:$Q$68,D879)</f>
        <v>28.322216566698835</v>
      </c>
      <c r="G879" s="62">
        <f t="shared" si="92"/>
        <v>0.44034647425851764</v>
      </c>
      <c r="H879" s="62">
        <f t="shared" si="93"/>
        <v>0.57880154574326681</v>
      </c>
      <c r="I879" s="62">
        <f t="shared" si="94"/>
        <v>6.4545073080612205</v>
      </c>
      <c r="J879" s="62">
        <f t="shared" si="95"/>
        <v>6.067144480063984</v>
      </c>
      <c r="K879" s="62">
        <f t="shared" si="96"/>
        <v>2.3494105600002513</v>
      </c>
      <c r="L879">
        <f t="shared" si="97"/>
        <v>5.3689524537767284</v>
      </c>
    </row>
    <row r="880" spans="1:12" x14ac:dyDescent="0.25">
      <c r="A880" s="67" t="s">
        <v>936</v>
      </c>
      <c r="B880">
        <v>1.48769</v>
      </c>
      <c r="C880">
        <v>0</v>
      </c>
      <c r="D880" s="20">
        <f t="shared" si="91"/>
        <v>375.41918899999996</v>
      </c>
      <c r="E880" s="30">
        <f>_xll.ChannelArea($P$2:$P$68,$Q$2:$Q$68,D880)</f>
        <v>14.532086667966897</v>
      </c>
      <c r="F880" s="30">
        <f>_xll.WettedPerimeter($P$2:$P$68,$Q$2:$Q$68,D880)</f>
        <v>29.556536292095231</v>
      </c>
      <c r="G880" s="62">
        <f t="shared" si="92"/>
        <v>0.49167082787888922</v>
      </c>
      <c r="H880" s="62">
        <f t="shared" si="93"/>
        <v>0.62294488972382922</v>
      </c>
      <c r="I880" s="62">
        <f t="shared" si="94"/>
        <v>8.9935441671352088</v>
      </c>
      <c r="J880" s="62">
        <f t="shared" si="95"/>
        <v>8.9639365254740078</v>
      </c>
      <c r="K880" s="62">
        <f t="shared" si="96"/>
        <v>5.718650559996604</v>
      </c>
      <c r="L880">
        <f t="shared" si="97"/>
        <v>8.739903215187951</v>
      </c>
    </row>
    <row r="881" spans="1:12" x14ac:dyDescent="0.25">
      <c r="A881" s="67" t="s">
        <v>937</v>
      </c>
      <c r="B881">
        <v>1.43994</v>
      </c>
      <c r="C881">
        <v>0</v>
      </c>
      <c r="D881" s="20">
        <f t="shared" si="91"/>
        <v>375.37143899999995</v>
      </c>
      <c r="E881" s="30">
        <f>_xll.ChannelArea($P$2:$P$68,$Q$2:$Q$68,D881)</f>
        <v>13.148509617185464</v>
      </c>
      <c r="F881" s="30">
        <f>_xll.WettedPerimeter($P$2:$P$68,$Q$2:$Q$68,D881)</f>
        <v>28.754613188699423</v>
      </c>
      <c r="G881" s="62">
        <f t="shared" si="92"/>
        <v>0.45726609260571915</v>
      </c>
      <c r="H881" s="62">
        <f t="shared" si="93"/>
        <v>0.59353454246559056</v>
      </c>
      <c r="I881" s="62">
        <f t="shared" si="94"/>
        <v>7.3019198135358359</v>
      </c>
      <c r="J881" s="62">
        <f t="shared" si="95"/>
        <v>7.0578197275088854</v>
      </c>
      <c r="K881" s="62">
        <f t="shared" si="96"/>
        <v>3.4724905599978229</v>
      </c>
      <c r="L881">
        <f t="shared" si="97"/>
        <v>6.4926741750969086</v>
      </c>
    </row>
    <row r="882" spans="1:12" x14ac:dyDescent="0.25">
      <c r="A882" s="67" t="s">
        <v>938</v>
      </c>
      <c r="B882">
        <v>1.4160649999999999</v>
      </c>
      <c r="C882">
        <v>0</v>
      </c>
      <c r="D882" s="20">
        <f t="shared" si="91"/>
        <v>375.34756399999998</v>
      </c>
      <c r="E882" s="30">
        <f>_xll.ChannelArea($P$2:$P$68,$Q$2:$Q$68,D882)</f>
        <v>12.47158820833201</v>
      </c>
      <c r="F882" s="30">
        <f>_xll.WettedPerimeter($P$2:$P$68,$Q$2:$Q$68,D882)</f>
        <v>28.322216566698835</v>
      </c>
      <c r="G882" s="62">
        <f t="shared" si="92"/>
        <v>0.44034647425851764</v>
      </c>
      <c r="H882" s="62">
        <f t="shared" si="93"/>
        <v>0.57880154574326681</v>
      </c>
      <c r="I882" s="62">
        <f t="shared" si="94"/>
        <v>6.4545073080612205</v>
      </c>
      <c r="J882" s="62">
        <f t="shared" si="95"/>
        <v>6.067144480063984</v>
      </c>
      <c r="K882" s="62">
        <f t="shared" si="96"/>
        <v>2.3494105600002513</v>
      </c>
      <c r="L882">
        <f t="shared" si="97"/>
        <v>5.3689524537767284</v>
      </c>
    </row>
    <row r="883" spans="1:12" x14ac:dyDescent="0.25">
      <c r="A883" s="67" t="s">
        <v>939</v>
      </c>
      <c r="B883">
        <v>1.4160649999999999</v>
      </c>
      <c r="C883">
        <v>0</v>
      </c>
      <c r="D883" s="20">
        <f t="shared" si="91"/>
        <v>375.34756399999998</v>
      </c>
      <c r="E883" s="30">
        <f>_xll.ChannelArea($P$2:$P$68,$Q$2:$Q$68,D883)</f>
        <v>12.47158820833201</v>
      </c>
      <c r="F883" s="30">
        <f>_xll.WettedPerimeter($P$2:$P$68,$Q$2:$Q$68,D883)</f>
        <v>28.322216566698835</v>
      </c>
      <c r="G883" s="62">
        <f t="shared" si="92"/>
        <v>0.44034647425851764</v>
      </c>
      <c r="H883" s="62">
        <f t="shared" si="93"/>
        <v>0.57880154574326681</v>
      </c>
      <c r="I883" s="62">
        <f t="shared" si="94"/>
        <v>6.4545073080612205</v>
      </c>
      <c r="J883" s="62">
        <f t="shared" si="95"/>
        <v>6.067144480063984</v>
      </c>
      <c r="K883" s="62">
        <f t="shared" si="96"/>
        <v>2.3494105600002513</v>
      </c>
      <c r="L883">
        <f t="shared" si="97"/>
        <v>5.3689524537767284</v>
      </c>
    </row>
    <row r="884" spans="1:12" x14ac:dyDescent="0.25">
      <c r="A884" s="67" t="s">
        <v>940</v>
      </c>
      <c r="B884">
        <v>1.43994</v>
      </c>
      <c r="C884">
        <v>0</v>
      </c>
      <c r="D884" s="20">
        <f t="shared" si="91"/>
        <v>375.37143899999995</v>
      </c>
      <c r="E884" s="30">
        <f>_xll.ChannelArea($P$2:$P$68,$Q$2:$Q$68,D884)</f>
        <v>13.148509617185464</v>
      </c>
      <c r="F884" s="30">
        <f>_xll.WettedPerimeter($P$2:$P$68,$Q$2:$Q$68,D884)</f>
        <v>28.754613188699423</v>
      </c>
      <c r="G884" s="62">
        <f t="shared" si="92"/>
        <v>0.45726609260571915</v>
      </c>
      <c r="H884" s="62">
        <f t="shared" si="93"/>
        <v>0.59353454246559056</v>
      </c>
      <c r="I884" s="62">
        <f t="shared" si="94"/>
        <v>7.3019198135358359</v>
      </c>
      <c r="J884" s="62">
        <f t="shared" si="95"/>
        <v>7.0578197275088854</v>
      </c>
      <c r="K884" s="62">
        <f t="shared" si="96"/>
        <v>3.4724905599978229</v>
      </c>
      <c r="L884">
        <f t="shared" si="97"/>
        <v>6.4926741750969086</v>
      </c>
    </row>
    <row r="885" spans="1:12" x14ac:dyDescent="0.25">
      <c r="A885" s="67" t="s">
        <v>941</v>
      </c>
      <c r="B885">
        <v>1.4638150000000001</v>
      </c>
      <c r="C885">
        <v>0</v>
      </c>
      <c r="D885" s="20">
        <f t="shared" si="91"/>
        <v>375.39531399999998</v>
      </c>
      <c r="E885" s="30">
        <f>_xll.ChannelArea($P$2:$P$68,$Q$2:$Q$68,D885)</f>
        <v>13.835501302082211</v>
      </c>
      <c r="F885" s="30">
        <f>_xll.WettedPerimeter($P$2:$P$68,$Q$2:$Q$68,D885)</f>
        <v>29.187009810701035</v>
      </c>
      <c r="G885" s="62">
        <f t="shared" si="92"/>
        <v>0.47402941897150441</v>
      </c>
      <c r="H885" s="62">
        <f t="shared" si="93"/>
        <v>0.60795326753221623</v>
      </c>
      <c r="I885" s="62">
        <f t="shared" si="94"/>
        <v>8.1312560419180109</v>
      </c>
      <c r="J885" s="62">
        <f t="shared" si="95"/>
        <v>8.0038343098738274</v>
      </c>
      <c r="K885" s="62">
        <f t="shared" si="96"/>
        <v>4.5955705599990324</v>
      </c>
      <c r="L885">
        <f t="shared" si="97"/>
        <v>7.6163244258787017</v>
      </c>
    </row>
    <row r="886" spans="1:12" x14ac:dyDescent="0.25">
      <c r="A886" s="67" t="s">
        <v>942</v>
      </c>
      <c r="B886">
        <v>1.43994</v>
      </c>
      <c r="C886">
        <v>0</v>
      </c>
      <c r="D886" s="20">
        <f t="shared" si="91"/>
        <v>375.37143899999995</v>
      </c>
      <c r="E886" s="30">
        <f>_xll.ChannelArea($P$2:$P$68,$Q$2:$Q$68,D886)</f>
        <v>13.148509617185464</v>
      </c>
      <c r="F886" s="30">
        <f>_xll.WettedPerimeter($P$2:$P$68,$Q$2:$Q$68,D886)</f>
        <v>28.754613188699423</v>
      </c>
      <c r="G886" s="62">
        <f t="shared" si="92"/>
        <v>0.45726609260571915</v>
      </c>
      <c r="H886" s="62">
        <f t="shared" si="93"/>
        <v>0.59353454246559056</v>
      </c>
      <c r="I886" s="62">
        <f t="shared" si="94"/>
        <v>7.3019198135358359</v>
      </c>
      <c r="J886" s="62">
        <f t="shared" si="95"/>
        <v>7.0578197275088854</v>
      </c>
      <c r="K886" s="62">
        <f t="shared" si="96"/>
        <v>3.4724905599978229</v>
      </c>
      <c r="L886">
        <f t="shared" si="97"/>
        <v>6.4926741750969086</v>
      </c>
    </row>
    <row r="887" spans="1:12" x14ac:dyDescent="0.25">
      <c r="A887" s="67" t="s">
        <v>943</v>
      </c>
      <c r="B887">
        <v>1.4160649999999999</v>
      </c>
      <c r="C887">
        <v>0</v>
      </c>
      <c r="D887" s="20">
        <f t="shared" si="91"/>
        <v>375.34756399999998</v>
      </c>
      <c r="E887" s="30">
        <f>_xll.ChannelArea($P$2:$P$68,$Q$2:$Q$68,D887)</f>
        <v>12.47158820833201</v>
      </c>
      <c r="F887" s="30">
        <f>_xll.WettedPerimeter($P$2:$P$68,$Q$2:$Q$68,D887)</f>
        <v>28.322216566698835</v>
      </c>
      <c r="G887" s="62">
        <f t="shared" si="92"/>
        <v>0.44034647425851764</v>
      </c>
      <c r="H887" s="62">
        <f t="shared" si="93"/>
        <v>0.57880154574326681</v>
      </c>
      <c r="I887" s="62">
        <f t="shared" si="94"/>
        <v>6.4545073080612205</v>
      </c>
      <c r="J887" s="62">
        <f t="shared" si="95"/>
        <v>6.067144480063984</v>
      </c>
      <c r="K887" s="62">
        <f t="shared" si="96"/>
        <v>2.3494105600002513</v>
      </c>
      <c r="L887">
        <f t="shared" si="97"/>
        <v>5.3689524537767284</v>
      </c>
    </row>
    <row r="888" spans="1:12" x14ac:dyDescent="0.25">
      <c r="A888" s="67" t="s">
        <v>944</v>
      </c>
      <c r="B888">
        <v>1.4638150000000001</v>
      </c>
      <c r="C888">
        <v>0</v>
      </c>
      <c r="D888" s="20">
        <f t="shared" si="91"/>
        <v>375.39531399999998</v>
      </c>
      <c r="E888" s="30">
        <f>_xll.ChannelArea($P$2:$P$68,$Q$2:$Q$68,D888)</f>
        <v>13.835501302082211</v>
      </c>
      <c r="F888" s="30">
        <f>_xll.WettedPerimeter($P$2:$P$68,$Q$2:$Q$68,D888)</f>
        <v>29.187009810701035</v>
      </c>
      <c r="G888" s="62">
        <f t="shared" si="92"/>
        <v>0.47402941897150441</v>
      </c>
      <c r="H888" s="62">
        <f t="shared" si="93"/>
        <v>0.60795326753221623</v>
      </c>
      <c r="I888" s="62">
        <f t="shared" si="94"/>
        <v>8.1312560419180109</v>
      </c>
      <c r="J888" s="62">
        <f t="shared" si="95"/>
        <v>8.0038343098738274</v>
      </c>
      <c r="K888" s="62">
        <f t="shared" si="96"/>
        <v>4.5955705599990324</v>
      </c>
      <c r="L888">
        <f t="shared" si="97"/>
        <v>7.6163244258787017</v>
      </c>
    </row>
    <row r="889" spans="1:12" x14ac:dyDescent="0.25">
      <c r="A889" s="67" t="s">
        <v>945</v>
      </c>
      <c r="B889">
        <v>1.4160649999999999</v>
      </c>
      <c r="C889">
        <v>0</v>
      </c>
      <c r="D889" s="20">
        <f t="shared" si="91"/>
        <v>375.34756399999998</v>
      </c>
      <c r="E889" s="30">
        <f>_xll.ChannelArea($P$2:$P$68,$Q$2:$Q$68,D889)</f>
        <v>12.47158820833201</v>
      </c>
      <c r="F889" s="30">
        <f>_xll.WettedPerimeter($P$2:$P$68,$Q$2:$Q$68,D889)</f>
        <v>28.322216566698835</v>
      </c>
      <c r="G889" s="62">
        <f t="shared" si="92"/>
        <v>0.44034647425851764</v>
      </c>
      <c r="H889" s="62">
        <f t="shared" si="93"/>
        <v>0.57880154574326681</v>
      </c>
      <c r="I889" s="62">
        <f t="shared" si="94"/>
        <v>6.4545073080612205</v>
      </c>
      <c r="J889" s="62">
        <f t="shared" si="95"/>
        <v>6.067144480063984</v>
      </c>
      <c r="K889" s="62">
        <f t="shared" si="96"/>
        <v>2.3494105600002513</v>
      </c>
      <c r="L889">
        <f t="shared" si="97"/>
        <v>5.3689524537767284</v>
      </c>
    </row>
  </sheetData>
  <mergeCells count="3">
    <mergeCell ref="BA1:CF1"/>
    <mergeCell ref="AJ1:AY1"/>
    <mergeCell ref="T1:AH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FEB 4 - 2020-10.44</vt:lpstr>
      <vt:lpstr>FEB 4 - 2020-10.57</vt:lpstr>
      <vt:lpstr>FEB 11-2020-11.02 </vt:lpstr>
      <vt:lpstr>SUMMARY OF FLOW MEASURMENTS</vt:lpstr>
      <vt:lpstr>INTEGRATION</vt:lpstr>
      <vt:lpstr>Slope</vt:lpstr>
      <vt:lpstr>Normalize Cross-Section</vt:lpstr>
      <vt:lpstr>CORRELATION</vt:lpstr>
      <vt:lpstr>RATING CURVE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ABSO</cp:lastModifiedBy>
  <dcterms:created xsi:type="dcterms:W3CDTF">2021-07-10T01:15:15Z</dcterms:created>
  <dcterms:modified xsi:type="dcterms:W3CDTF">2021-07-14T10:57:27Z</dcterms:modified>
</cp:coreProperties>
</file>